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環境政策課\05_脱炭素社会推進室\01　脱炭素先行地域\R8\05　市民・民間事業者対応チーム\03.補助金交付要綱\02.補助金交付要綱（市民、事業者向け）\★補助金交付要綱で定めていない様式\"/>
    </mc:Choice>
  </mc:AlternateContent>
  <xr:revisionPtr revIDLastSave="0" documentId="13_ncr:1_{2A025ED2-019C-492D-935D-0B9DF07A211C}" xr6:coauthVersionLast="47" xr6:coauthVersionMax="47" xr10:uidLastSave="{00000000-0000-0000-0000-000000000000}"/>
  <workbookProtection workbookAlgorithmName="SHA-512" workbookHashValue="bdbLndnBb15t8DRdQJyNMiy4g6WjJBa5832/WPIcUbJztBrLac640cIzor0c5N4lGBACOKXb6ip893yMnybXww==" workbookSaltValue="2eAg1pbAG7pOlzHK4V/SCw==" workbookSpinCount="100000" lockStructure="1"/>
  <bookViews>
    <workbookView xWindow="-28920" yWindow="-120" windowWidth="29040" windowHeight="15720" xr2:uid="{B441D705-C380-4195-8009-D5AB669E06DD}"/>
  </bookViews>
  <sheets>
    <sheet name="電力使用量確認書" sheetId="1" r:id="rId1"/>
    <sheet name="簡易確認用計算シート" sheetId="2" state="hidden" r:id="rId2"/>
  </sheets>
  <definedNames>
    <definedName name="_xlnm.Print_Area" localSheetId="0">電力使用量確認書!$A$1:$F$31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0" i="1" l="1"/>
  <c r="C30" i="1"/>
  <c r="C6" i="2" s="1"/>
  <c r="J5" i="2"/>
  <c r="J6" i="2"/>
  <c r="J7" i="2"/>
  <c r="J8" i="2"/>
  <c r="J9" i="2"/>
  <c r="J10" i="2"/>
  <c r="J11" i="2"/>
  <c r="J12" i="2"/>
  <c r="J13" i="2"/>
  <c r="J14" i="2"/>
  <c r="J15" i="2"/>
  <c r="J4" i="2"/>
  <c r="H5" i="2"/>
  <c r="H6" i="2"/>
  <c r="H7" i="2"/>
  <c r="H8" i="2"/>
  <c r="H9" i="2"/>
  <c r="H10" i="2"/>
  <c r="H11" i="2"/>
  <c r="H12" i="2"/>
  <c r="H13" i="2"/>
  <c r="H14" i="2"/>
  <c r="H15" i="2"/>
  <c r="H4" i="2"/>
  <c r="C15" i="2"/>
  <c r="E30" i="1"/>
  <c r="K5" i="2" l="1"/>
  <c r="K4" i="2"/>
  <c r="K13" i="2"/>
  <c r="K15" i="2"/>
  <c r="K9" i="2"/>
  <c r="K12" i="2"/>
  <c r="K11" i="2"/>
  <c r="K10" i="2"/>
  <c r="K7" i="2"/>
  <c r="K8" i="2"/>
  <c r="K6" i="2"/>
  <c r="K14" i="2"/>
  <c r="K16" i="2" l="1"/>
  <c r="C7" i="2" s="1"/>
  <c r="C18" i="2" s="1"/>
  <c r="C20" i="2" s="1"/>
  <c r="N4" i="2"/>
</calcChain>
</file>

<file path=xl/sharedStrings.xml><?xml version="1.0" encoding="utf-8"?>
<sst xmlns="http://schemas.openxmlformats.org/spreadsheetml/2006/main" count="82" uniqueCount="65">
  <si>
    <t>申請日</t>
    <rPh sb="0" eb="3">
      <t>シンセイビ</t>
    </rPh>
    <phoneticPr fontId="3"/>
  </si>
  <si>
    <t>合計</t>
    <rPh sb="0" eb="2">
      <t>ゴウケイ</t>
    </rPh>
    <phoneticPr fontId="3"/>
  </si>
  <si>
    <t>４月</t>
    <rPh sb="1" eb="2">
      <t>ガツ</t>
    </rPh>
    <phoneticPr fontId="3"/>
  </si>
  <si>
    <t>５月</t>
  </si>
  <si>
    <t>６月</t>
  </si>
  <si>
    <t>７月</t>
  </si>
  <si>
    <t>８月</t>
  </si>
  <si>
    <t>９月</t>
  </si>
  <si>
    <t>１０月</t>
  </si>
  <si>
    <t>１１月</t>
  </si>
  <si>
    <t>１２月</t>
  </si>
  <si>
    <t>１月</t>
  </si>
  <si>
    <t>２月</t>
  </si>
  <si>
    <t>３月</t>
  </si>
  <si>
    <t>①</t>
    <phoneticPr fontId="2"/>
  </si>
  <si>
    <t>kW</t>
    <phoneticPr fontId="2"/>
  </si>
  <si>
    <t>時間</t>
    <rPh sb="0" eb="2">
      <t>ジカン</t>
    </rPh>
    <phoneticPr fontId="2"/>
  </si>
  <si>
    <t>日</t>
    <rPh sb="0" eb="1">
      <t>ニチ</t>
    </rPh>
    <phoneticPr fontId="2"/>
  </si>
  <si>
    <t>（定数）</t>
    <rPh sb="1" eb="3">
      <t>テイスウ</t>
    </rPh>
    <phoneticPr fontId="2"/>
  </si>
  <si>
    <t>日数</t>
    <rPh sb="0" eb="2">
      <t>ニッスウ</t>
    </rPh>
    <phoneticPr fontId="2"/>
  </si>
  <si>
    <t>設備利用率</t>
    <rPh sb="0" eb="4">
      <t>セツビリヨウ</t>
    </rPh>
    <rPh sb="4" eb="5">
      <t>リツ</t>
    </rPh>
    <phoneticPr fontId="2"/>
  </si>
  <si>
    <t>kWh/年</t>
    <rPh sb="4" eb="5">
      <t>ネン</t>
    </rPh>
    <phoneticPr fontId="2"/>
  </si>
  <si>
    <t>⑥</t>
    <phoneticPr fontId="2"/>
  </si>
  <si>
    <t>年間想定発電量（②×③×④×⑤）</t>
    <rPh sb="0" eb="2">
      <t>ネンカン</t>
    </rPh>
    <rPh sb="2" eb="4">
      <t>ソウテイ</t>
    </rPh>
    <rPh sb="4" eb="6">
      <t>ハツデン</t>
    </rPh>
    <rPh sb="6" eb="7">
      <t>リョウ</t>
    </rPh>
    <phoneticPr fontId="2"/>
  </si>
  <si>
    <t>％</t>
    <phoneticPr fontId="2"/>
  </si>
  <si>
    <t>電力契約①</t>
    <rPh sb="0" eb="2">
      <t>デンリョク</t>
    </rPh>
    <rPh sb="2" eb="4">
      <t>ケイヤク</t>
    </rPh>
    <phoneticPr fontId="3"/>
  </si>
  <si>
    <t>電力契約②</t>
    <rPh sb="0" eb="2">
      <t>デンリョク</t>
    </rPh>
    <rPh sb="2" eb="4">
      <t>ケイヤク</t>
    </rPh>
    <phoneticPr fontId="3"/>
  </si>
  <si>
    <t>施設</t>
    <rPh sb="0" eb="2">
      <t>シセツ</t>
    </rPh>
    <phoneticPr fontId="2"/>
  </si>
  <si>
    <t>記載例</t>
    <rPh sb="0" eb="3">
      <t>キサイレイ</t>
    </rPh>
    <phoneticPr fontId="2"/>
  </si>
  <si>
    <t>自宅</t>
    <rPh sb="0" eb="2">
      <t>ジタク</t>
    </rPh>
    <phoneticPr fontId="2"/>
  </si>
  <si>
    <t>(単位：kWh)</t>
  </si>
  <si>
    <t>年間の使用量の推計に使用する月</t>
    <rPh sb="0" eb="2">
      <t>ネンカン</t>
    </rPh>
    <rPh sb="3" eb="6">
      <t>シヨウリョウ</t>
    </rPh>
    <rPh sb="7" eb="9">
      <t>スイケイ</t>
    </rPh>
    <rPh sb="10" eb="12">
      <t>シヨウ</t>
    </rPh>
    <rPh sb="14" eb="15">
      <t>ツキ</t>
    </rPh>
    <phoneticPr fontId="2"/>
  </si>
  <si>
    <t>年間電力使用量</t>
    <rPh sb="0" eb="4">
      <t>ネンカンデンリョク</t>
    </rPh>
    <rPh sb="4" eb="7">
      <t>シヨウリョウ</t>
    </rPh>
    <phoneticPr fontId="2"/>
  </si>
  <si>
    <t>実績値</t>
    <rPh sb="0" eb="2">
      <t>ジッセキ</t>
    </rPh>
    <rPh sb="2" eb="3">
      <t>チ</t>
    </rPh>
    <phoneticPr fontId="2"/>
  </si>
  <si>
    <t>推計値</t>
    <rPh sb="0" eb="2">
      <t>スイケイ</t>
    </rPh>
    <rPh sb="2" eb="3">
      <t>チ</t>
    </rPh>
    <phoneticPr fontId="2"/>
  </si>
  <si>
    <t>太陽光発電設備の設備能力</t>
    <rPh sb="0" eb="3">
      <t>タイヨウコウ</t>
    </rPh>
    <rPh sb="3" eb="7">
      <t>ハツデンセツビ</t>
    </rPh>
    <rPh sb="8" eb="10">
      <t>セツビ</t>
    </rPh>
    <rPh sb="10" eb="12">
      <t>ノウリョク</t>
    </rPh>
    <phoneticPr fontId="2"/>
  </si>
  <si>
    <t>②</t>
    <phoneticPr fontId="2"/>
  </si>
  <si>
    <t>③</t>
    <phoneticPr fontId="2"/>
  </si>
  <si>
    <t>④</t>
    <phoneticPr fontId="2"/>
  </si>
  <si>
    <t>⑤</t>
    <phoneticPr fontId="2"/>
  </si>
  <si>
    <t>h/日</t>
    <rPh sb="2" eb="3">
      <t>ニチ</t>
    </rPh>
    <phoneticPr fontId="2"/>
  </si>
  <si>
    <t>発電量に対する使用量の割合（①÷⑥×100)</t>
    <phoneticPr fontId="2"/>
  </si>
  <si>
    <t>算出方法</t>
    <rPh sb="0" eb="2">
      <t>サンシュツ</t>
    </rPh>
    <rPh sb="2" eb="4">
      <t>ホウホウ</t>
    </rPh>
    <phoneticPr fontId="2"/>
  </si>
  <si>
    <t>補助要件（自家消費率30％以上）の判定</t>
    <rPh sb="0" eb="2">
      <t>ホジョ</t>
    </rPh>
    <rPh sb="2" eb="4">
      <t>ヨウケン</t>
    </rPh>
    <rPh sb="5" eb="7">
      <t>ジカ</t>
    </rPh>
    <rPh sb="7" eb="9">
      <t>ショウヒ</t>
    </rPh>
    <rPh sb="9" eb="10">
      <t>リツ</t>
    </rPh>
    <rPh sb="13" eb="15">
      <t>イジョウ</t>
    </rPh>
    <rPh sb="17" eb="19">
      <t>ハンテイ</t>
    </rPh>
    <phoneticPr fontId="2"/>
  </si>
  <si>
    <t>年間想定発電量の計算</t>
    <rPh sb="0" eb="2">
      <t>ネンカン</t>
    </rPh>
    <rPh sb="2" eb="4">
      <t>ソウテイ</t>
    </rPh>
    <rPh sb="4" eb="6">
      <t>ハツデン</t>
    </rPh>
    <rPh sb="6" eb="7">
      <t>リョウ</t>
    </rPh>
    <rPh sb="8" eb="10">
      <t>ケイサン</t>
    </rPh>
    <phoneticPr fontId="2"/>
  </si>
  <si>
    <t>自家消費率の計算</t>
    <rPh sb="0" eb="5">
      <t>ジカショウヒリツ</t>
    </rPh>
    <rPh sb="6" eb="8">
      <t>ケイサン</t>
    </rPh>
    <phoneticPr fontId="2"/>
  </si>
  <si>
    <t>月</t>
    <rPh sb="0" eb="1">
      <t>ツキ</t>
    </rPh>
    <phoneticPr fontId="2"/>
  </si>
  <si>
    <t>参考）平成 25 年度家庭における電力消費量実測調査</t>
    <rPh sb="0" eb="2">
      <t>サンコウ</t>
    </rPh>
    <phoneticPr fontId="2"/>
  </si>
  <si>
    <t>参考）の報告書より</t>
    <rPh sb="0" eb="2">
      <t>サンコウ</t>
    </rPh>
    <rPh sb="4" eb="7">
      <t>ホウコクショ</t>
    </rPh>
    <phoneticPr fontId="2"/>
  </si>
  <si>
    <t>電力消費量
（kWh/日・世帯）</t>
    <rPh sb="0" eb="2">
      <t>デンリョク</t>
    </rPh>
    <rPh sb="2" eb="4">
      <t>ショウヒ</t>
    </rPh>
    <rPh sb="4" eb="5">
      <t>リョウ</t>
    </rPh>
    <rPh sb="11" eb="12">
      <t>ニチ</t>
    </rPh>
    <rPh sb="13" eb="15">
      <t>セタイ</t>
    </rPh>
    <phoneticPr fontId="2"/>
  </si>
  <si>
    <t>申請者入力</t>
    <rPh sb="0" eb="3">
      <t>シンセイシャ</t>
    </rPh>
    <rPh sb="3" eb="5">
      <t>ニュウリョク</t>
    </rPh>
    <phoneticPr fontId="2"/>
  </si>
  <si>
    <t>使用量推計(kWh/月)</t>
    <rPh sb="0" eb="3">
      <t>シヨウリョウ</t>
    </rPh>
    <rPh sb="3" eb="5">
      <t>スイケイ</t>
    </rPh>
    <rPh sb="10" eb="11">
      <t>ツキ</t>
    </rPh>
    <phoneticPr fontId="2"/>
  </si>
  <si>
    <t>入力月を1.0とした場合
の消費量の比</t>
    <rPh sb="0" eb="2">
      <t>ニュウリョク</t>
    </rPh>
    <rPh sb="2" eb="3">
      <t>ツキ</t>
    </rPh>
    <rPh sb="10" eb="12">
      <t>バアイ</t>
    </rPh>
    <rPh sb="14" eb="17">
      <t>ショウヒリョウ</t>
    </rPh>
    <rPh sb="18" eb="19">
      <t>ヒ</t>
    </rPh>
    <phoneticPr fontId="2"/>
  </si>
  <si>
    <t>合計</t>
    <rPh sb="0" eb="2">
      <t>ゴウケイ</t>
    </rPh>
    <phoneticPr fontId="2"/>
  </si>
  <si>
    <t>↓自動計算</t>
    <rPh sb="1" eb="5">
      <t>ジドウケイサン</t>
    </rPh>
    <phoneticPr fontId="2"/>
  </si>
  <si>
    <t>補助要件（自家消費率30％以上）の判定　計算手順</t>
    <rPh sb="20" eb="24">
      <t>ケイサンテジュン</t>
    </rPh>
    <phoneticPr fontId="2"/>
  </si>
  <si>
    <t>計算用データ</t>
    <rPh sb="0" eb="2">
      <t>ケイサン</t>
    </rPh>
    <rPh sb="2" eb="3">
      <t>ヨウ</t>
    </rPh>
    <phoneticPr fontId="2"/>
  </si>
  <si>
    <t>審査者が入力するセル</t>
    <rPh sb="0" eb="3">
      <t>シンサシャ</t>
    </rPh>
    <rPh sb="4" eb="6">
      <t>ニュウリョク</t>
    </rPh>
    <phoneticPr fontId="2"/>
  </si>
  <si>
    <t>電力使用量確認書</t>
  </si>
  <si>
    <t>　　　年　　月　　日</t>
    <phoneticPr fontId="2"/>
  </si>
  <si>
    <t>※根拠資料として、電気料金の請求書、検針票、電力会社の契約者専用ウェブサイトの該当ページ等の写し等を提出すること</t>
    <rPh sb="1" eb="5">
      <t>コンキョシリョウ</t>
    </rPh>
    <rPh sb="48" eb="49">
      <t>トウ</t>
    </rPh>
    <rPh sb="50" eb="52">
      <t>テイシュツ</t>
    </rPh>
    <phoneticPr fontId="3"/>
  </si>
  <si>
    <t>※補助対象となる建築物等の電力契約が複数ある場合は、すべて記載すること</t>
    <rPh sb="1" eb="3">
      <t>ホジョ</t>
    </rPh>
    <rPh sb="3" eb="5">
      <t>タイショウ</t>
    </rPh>
    <rPh sb="8" eb="11">
      <t>ケンチクブツ</t>
    </rPh>
    <rPh sb="11" eb="12">
      <t>トウ</t>
    </rPh>
    <rPh sb="13" eb="15">
      <t>デンリョク</t>
    </rPh>
    <rPh sb="15" eb="17">
      <t>ケイヤク</t>
    </rPh>
    <rPh sb="18" eb="20">
      <t>フクスウ</t>
    </rPh>
    <rPh sb="22" eb="24">
      <t>バアイ</t>
    </rPh>
    <rPh sb="29" eb="31">
      <t>キサイ</t>
    </rPh>
    <phoneticPr fontId="3"/>
  </si>
  <si>
    <t>１．補助対象設備を導入する建築物等の電力使用量を下記に記載して下さい。</t>
    <rPh sb="2" eb="6">
      <t>ホジョタイショウ</t>
    </rPh>
    <rPh sb="6" eb="8">
      <t>セツビ</t>
    </rPh>
    <rPh sb="9" eb="11">
      <t>ドウニュウ</t>
    </rPh>
    <rPh sb="13" eb="16">
      <t>ケンチクブツ</t>
    </rPh>
    <rPh sb="16" eb="17">
      <t>トウ</t>
    </rPh>
    <rPh sb="18" eb="20">
      <t>デンリョク</t>
    </rPh>
    <rPh sb="20" eb="23">
      <t>シヨウリョウ</t>
    </rPh>
    <rPh sb="24" eb="26">
      <t>カキ</t>
    </rPh>
    <rPh sb="27" eb="29">
      <t>キサイ</t>
    </rPh>
    <rPh sb="31" eb="32">
      <t>クダ</t>
    </rPh>
    <phoneticPr fontId="2"/>
  </si>
  <si>
    <t>申請者氏名（申請事業者名及び代表者名）</t>
    <rPh sb="0" eb="3">
      <t>シンセイシャ</t>
    </rPh>
    <rPh sb="3" eb="5">
      <t>シメイ</t>
    </rPh>
    <rPh sb="6" eb="8">
      <t>シンセイ</t>
    </rPh>
    <rPh sb="8" eb="11">
      <t>ジギョウシャ</t>
    </rPh>
    <rPh sb="11" eb="12">
      <t>メイ</t>
    </rPh>
    <rPh sb="12" eb="13">
      <t>オヨ</t>
    </rPh>
    <rPh sb="14" eb="17">
      <t>ダイヒョウシャ</t>
    </rPh>
    <rPh sb="17" eb="18">
      <t>メイ</t>
    </rPh>
    <phoneticPr fontId="2"/>
  </si>
  <si>
    <t>※申請日の直近1年間（12か月分）の電気使用量を記載すること。1年分すべての確認が困難な場合でも、判明している月分はすべて記載すること（少なくとも、1か月分の記載を必須とする）。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</si>
</sst>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b/>
      <sz val="11"/>
      <color theme="1"/>
      <name val="游ゴシック"/>
      <family val="3"/>
      <charset val="128"/>
      <scheme val="minor"/>
    </font>
    <font>
      <u/>
      <sz val="11"/>
      <color theme="10"/>
      <name val="游ゴシック"/>
      <family val="2"/>
      <charset val="128"/>
      <scheme val="minor"/>
    </font>
    <font>
      <b/>
      <sz val="14"/>
      <color theme="1"/>
      <name val="游ゴシック"/>
      <family val="3"/>
      <charset val="128"/>
      <scheme val="minor"/>
    </font>
    <font>
      <sz val="11"/>
      <color theme="1"/>
      <name val="UD デジタル 教科書体 NP-R"/>
      <family val="1"/>
      <charset val="128"/>
    </font>
    <font>
      <sz val="12"/>
      <name val="UD デジタル 教科書体 NP-R"/>
      <family val="1"/>
      <charset val="128"/>
    </font>
    <font>
      <b/>
      <sz val="11"/>
      <color theme="1"/>
      <name val="UD デジタル 教科書体 NP-R"/>
      <family val="1"/>
      <charset val="128"/>
    </font>
    <font>
      <sz val="16"/>
      <name val="UD デジタル 教科書体 NP-R"/>
      <family val="1"/>
      <charset val="128"/>
    </font>
  </fonts>
  <fills count="8">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53">
    <xf numFmtId="0" fontId="0" fillId="0" borderId="0" xfId="0">
      <alignment vertical="center"/>
    </xf>
    <xf numFmtId="9" fontId="0" fillId="0" borderId="0" xfId="0" applyNumberFormat="1">
      <alignment vertical="center"/>
    </xf>
    <xf numFmtId="0" fontId="0" fillId="0" borderId="1" xfId="0" applyBorder="1">
      <alignment vertical="center"/>
    </xf>
    <xf numFmtId="0" fontId="0" fillId="2" borderId="1" xfId="0" applyFill="1" applyBorder="1">
      <alignment vertical="center"/>
    </xf>
    <xf numFmtId="0" fontId="0" fillId="0" borderId="0" xfId="0" applyAlignment="1">
      <alignment horizontal="right" vertical="center"/>
    </xf>
    <xf numFmtId="38" fontId="0" fillId="4" borderId="1" xfId="0" applyNumberFormat="1" applyFill="1" applyBorder="1">
      <alignment vertical="center"/>
    </xf>
    <xf numFmtId="0" fontId="0" fillId="4" borderId="1" xfId="0" applyFill="1" applyBorder="1">
      <alignment vertical="center"/>
    </xf>
    <xf numFmtId="0" fontId="0" fillId="3" borderId="1" xfId="0" applyFill="1" applyBorder="1">
      <alignment vertical="center"/>
    </xf>
    <xf numFmtId="1" fontId="0" fillId="3" borderId="1" xfId="0" applyNumberFormat="1" applyFill="1" applyBorder="1">
      <alignment vertical="center"/>
    </xf>
    <xf numFmtId="0" fontId="4" fillId="0" borderId="6" xfId="0" applyFont="1" applyBorder="1" applyAlignment="1">
      <alignment horizontal="center" vertical="center"/>
    </xf>
    <xf numFmtId="0" fontId="5" fillId="0" borderId="0" xfId="2">
      <alignment vertical="center"/>
    </xf>
    <xf numFmtId="0" fontId="0" fillId="0" borderId="0" xfId="0" applyAlignment="1">
      <alignment horizontal="center" vertical="center"/>
    </xf>
    <xf numFmtId="0" fontId="0" fillId="5" borderId="1" xfId="0" applyFill="1" applyBorder="1" applyAlignment="1">
      <alignment horizontal="center" vertical="center" wrapText="1"/>
    </xf>
    <xf numFmtId="176" fontId="0" fillId="3" borderId="1" xfId="0" applyNumberFormat="1" applyFill="1" applyBorder="1">
      <alignment vertical="center"/>
    </xf>
    <xf numFmtId="38" fontId="0" fillId="6" borderId="1" xfId="0" applyNumberFormat="1" applyFill="1" applyBorder="1">
      <alignment vertical="center"/>
    </xf>
    <xf numFmtId="2" fontId="0" fillId="3" borderId="1" xfId="0" applyNumberFormat="1" applyFill="1" applyBorder="1">
      <alignment vertical="center"/>
    </xf>
    <xf numFmtId="38" fontId="0" fillId="6" borderId="9" xfId="0" applyNumberFormat="1" applyFill="1" applyBorder="1">
      <alignment vertical="center"/>
    </xf>
    <xf numFmtId="0" fontId="0" fillId="7" borderId="10" xfId="0" applyFill="1" applyBorder="1">
      <alignment vertical="center"/>
    </xf>
    <xf numFmtId="0" fontId="0" fillId="4" borderId="1" xfId="0" applyFill="1" applyBorder="1" applyAlignment="1">
      <alignment horizontal="center" vertical="center" wrapText="1"/>
    </xf>
    <xf numFmtId="0" fontId="0" fillId="6" borderId="1" xfId="0" applyFill="1" applyBorder="1">
      <alignment vertical="center"/>
    </xf>
    <xf numFmtId="0" fontId="0" fillId="6" borderId="9" xfId="0" applyFill="1" applyBorder="1">
      <alignment vertical="center"/>
    </xf>
    <xf numFmtId="0" fontId="0" fillId="5" borderId="1" xfId="0" applyFill="1" applyBorder="1">
      <alignment vertical="center"/>
    </xf>
    <xf numFmtId="0" fontId="6" fillId="0" borderId="0" xfId="0" applyFont="1">
      <alignment vertical="center"/>
    </xf>
    <xf numFmtId="0" fontId="0" fillId="7" borderId="4" xfId="0" applyFill="1" applyBorder="1">
      <alignment vertical="center"/>
    </xf>
    <xf numFmtId="176" fontId="0" fillId="3" borderId="16" xfId="0" applyNumberFormat="1" applyFill="1" applyBorder="1">
      <alignment vertical="center"/>
    </xf>
    <xf numFmtId="176" fontId="0" fillId="0" borderId="6" xfId="0" applyNumberFormat="1" applyBorder="1">
      <alignment vertical="center"/>
    </xf>
    <xf numFmtId="0" fontId="0" fillId="4" borderId="9" xfId="0" applyFill="1" applyBorder="1">
      <alignment vertical="center"/>
    </xf>
    <xf numFmtId="0" fontId="0" fillId="4" borderId="10" xfId="0" applyFill="1" applyBorder="1">
      <alignment vertical="center"/>
    </xf>
    <xf numFmtId="0" fontId="0" fillId="2" borderId="0" xfId="0" applyFill="1">
      <alignment vertical="center"/>
    </xf>
    <xf numFmtId="0" fontId="7" fillId="0" borderId="0" xfId="0" applyFont="1">
      <alignment vertical="center"/>
    </xf>
    <xf numFmtId="0" fontId="8" fillId="0" borderId="0" xfId="0" applyFont="1">
      <alignment vertical="center"/>
    </xf>
    <xf numFmtId="0" fontId="7" fillId="0" borderId="17" xfId="0" applyFont="1" applyBorder="1">
      <alignment vertical="center"/>
    </xf>
    <xf numFmtId="0" fontId="7" fillId="0" borderId="0" xfId="0" applyFont="1" applyAlignment="1">
      <alignment horizontal="right" vertical="center"/>
    </xf>
    <xf numFmtId="0" fontId="7" fillId="4" borderId="2" xfId="0" applyFont="1" applyFill="1" applyBorder="1">
      <alignment vertical="center"/>
    </xf>
    <xf numFmtId="0" fontId="7" fillId="4" borderId="1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7" xfId="0" applyFont="1" applyFill="1" applyBorder="1" applyAlignment="1">
      <alignment horizontal="center" vertical="center"/>
    </xf>
    <xf numFmtId="0" fontId="7" fillId="0" borderId="12" xfId="0" applyFont="1" applyBorder="1" applyAlignment="1">
      <alignment horizontal="center" vertical="center"/>
    </xf>
    <xf numFmtId="0" fontId="7" fillId="4" borderId="4" xfId="0" applyFont="1" applyFill="1" applyBorder="1" applyAlignment="1">
      <alignment horizontal="right" vertical="center"/>
    </xf>
    <xf numFmtId="38" fontId="7" fillId="0" borderId="13" xfId="1" applyFont="1" applyFill="1" applyBorder="1" applyProtection="1">
      <alignment vertical="center"/>
      <protection locked="0"/>
    </xf>
    <xf numFmtId="0" fontId="7" fillId="4" borderId="2" xfId="0" applyFont="1" applyFill="1" applyBorder="1" applyAlignment="1">
      <alignment horizontal="right" vertical="center"/>
    </xf>
    <xf numFmtId="38" fontId="7" fillId="0" borderId="14" xfId="1" applyFont="1" applyFill="1" applyBorder="1" applyProtection="1">
      <alignment vertical="center"/>
      <protection locked="0"/>
    </xf>
    <xf numFmtId="0" fontId="7" fillId="4" borderId="7" xfId="0" applyFont="1" applyFill="1" applyBorder="1" applyAlignment="1">
      <alignment horizontal="right" vertical="center"/>
    </xf>
    <xf numFmtId="38" fontId="7" fillId="0" borderId="12" xfId="1" applyFont="1" applyFill="1" applyBorder="1" applyProtection="1">
      <alignment vertical="center"/>
      <protection locked="0"/>
    </xf>
    <xf numFmtId="38" fontId="7" fillId="6" borderId="15" xfId="1" applyFont="1" applyFill="1" applyBorder="1">
      <alignment vertical="center"/>
    </xf>
    <xf numFmtId="0" fontId="9" fillId="4" borderId="8" xfId="0" applyFont="1" applyFill="1" applyBorder="1" applyAlignment="1">
      <alignment horizontal="center" vertical="center"/>
    </xf>
    <xf numFmtId="0" fontId="9" fillId="4" borderId="5" xfId="0" applyFont="1" applyFill="1" applyBorder="1">
      <alignment vertical="center"/>
    </xf>
    <xf numFmtId="0" fontId="9" fillId="4" borderId="3" xfId="0" applyFont="1" applyFill="1" applyBorder="1">
      <alignment vertical="center"/>
    </xf>
    <xf numFmtId="0" fontId="9" fillId="4" borderId="8" xfId="0" applyFont="1" applyFill="1" applyBorder="1">
      <alignment vertical="center"/>
    </xf>
    <xf numFmtId="38" fontId="9" fillId="4" borderId="5" xfId="1" applyFont="1" applyFill="1" applyBorder="1">
      <alignment vertical="center"/>
    </xf>
    <xf numFmtId="0" fontId="7" fillId="0" borderId="0" xfId="0" applyFont="1" applyAlignment="1">
      <alignment horizontal="left" vertical="center" wrapText="1"/>
    </xf>
    <xf numFmtId="0" fontId="10" fillId="0" borderId="0" xfId="0" applyFont="1" applyAlignment="1">
      <alignment horizontal="center" vertical="center"/>
    </xf>
    <xf numFmtId="0" fontId="7" fillId="0" borderId="0" xfId="0" applyFont="1" applyAlignment="1">
      <alignment horizontal="center" vertical="center"/>
    </xf>
  </cellXfs>
  <cellStyles count="3">
    <cellStyle name="ハイパーリンク" xfId="2" builtinId="8"/>
    <cellStyle name="桁区切り" xfId="1" builtinId="6"/>
    <cellStyle name="標準" xfId="0" builtinId="0"/>
  </cellStyles>
  <dxfs count="2">
    <dxf>
      <font>
        <b/>
        <i val="0"/>
      </font>
      <fill>
        <patternFill>
          <bgColor theme="7" tint="0.79998168889431442"/>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67235</xdr:colOff>
      <xdr:row>4</xdr:row>
      <xdr:rowOff>52856</xdr:rowOff>
    </xdr:from>
    <xdr:to>
      <xdr:col>18</xdr:col>
      <xdr:colOff>420488</xdr:colOff>
      <xdr:row>25</xdr:row>
      <xdr:rowOff>67899</xdr:rowOff>
    </xdr:to>
    <xdr:pic>
      <xdr:nvPicPr>
        <xdr:cNvPr id="3" name="図 2">
          <a:extLst>
            <a:ext uri="{FF2B5EF4-FFF2-40B4-BE49-F238E27FC236}">
              <a16:creationId xmlns:a16="http://schemas.microsoft.com/office/drawing/2014/main" id="{F5B7C7CE-A3B3-79C8-88D0-9AB71037146D}"/>
            </a:ext>
          </a:extLst>
        </xdr:cNvPr>
        <xdr:cNvPicPr>
          <a:picLocks noChangeAspect="1"/>
        </xdr:cNvPicPr>
      </xdr:nvPicPr>
      <xdr:blipFill>
        <a:blip xmlns:r="http://schemas.openxmlformats.org/officeDocument/2006/relationships" r:embed="rId1"/>
        <a:stretch>
          <a:fillRect/>
        </a:stretch>
      </xdr:blipFill>
      <xdr:spPr>
        <a:xfrm>
          <a:off x="10152529" y="501091"/>
          <a:ext cx="9945488" cy="4759988"/>
        </a:xfrm>
        <a:prstGeom prst="rect">
          <a:avLst/>
        </a:prstGeom>
      </xdr:spPr>
    </xdr:pic>
    <xdr:clientData/>
  </xdr:twoCellAnchor>
  <xdr:twoCellAnchor>
    <xdr:from>
      <xdr:col>4</xdr:col>
      <xdr:colOff>89647</xdr:colOff>
      <xdr:row>6</xdr:row>
      <xdr:rowOff>67236</xdr:rowOff>
    </xdr:from>
    <xdr:to>
      <xdr:col>5</xdr:col>
      <xdr:colOff>504265</xdr:colOff>
      <xdr:row>7</xdr:row>
      <xdr:rowOff>156882</xdr:rowOff>
    </xdr:to>
    <xdr:sp macro="" textlink="">
      <xdr:nvSpPr>
        <xdr:cNvPr id="4" name="矢印: 右 3">
          <a:extLst>
            <a:ext uri="{FF2B5EF4-FFF2-40B4-BE49-F238E27FC236}">
              <a16:creationId xmlns:a16="http://schemas.microsoft.com/office/drawing/2014/main" id="{58DE3C1E-E579-EFEE-6258-9D2BE685363A}"/>
            </a:ext>
          </a:extLst>
        </xdr:cNvPr>
        <xdr:cNvSpPr/>
      </xdr:nvSpPr>
      <xdr:spPr>
        <a:xfrm>
          <a:off x="5065059" y="1647265"/>
          <a:ext cx="1075765" cy="313764"/>
        </a:xfrm>
        <a:prstGeom prst="rightArrow">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0A83-EA6E-4EF9-9838-E587A7D050C0}">
  <dimension ref="A1:F41"/>
  <sheetViews>
    <sheetView tabSelected="1" view="pageBreakPreview" zoomScaleNormal="70" zoomScaleSheetLayoutView="100" workbookViewId="0">
      <selection activeCell="C30" sqref="C30"/>
    </sheetView>
  </sheetViews>
  <sheetFormatPr defaultRowHeight="17.649999999999999" x14ac:dyDescent="0.7"/>
  <cols>
    <col min="2" max="2" width="12.25" customWidth="1"/>
    <col min="3" max="4" width="18.625" customWidth="1"/>
    <col min="5" max="5" width="14.375" customWidth="1"/>
    <col min="6" max="6" width="7.875" customWidth="1"/>
    <col min="7" max="7" width="7.75" customWidth="1"/>
  </cols>
  <sheetData>
    <row r="1" spans="1:6" x14ac:dyDescent="0.7">
      <c r="A1" s="29"/>
      <c r="B1" s="29"/>
      <c r="C1" s="29"/>
      <c r="D1" s="29"/>
      <c r="E1" s="29"/>
      <c r="F1" s="29"/>
    </row>
    <row r="2" spans="1:6" x14ac:dyDescent="0.7">
      <c r="A2" s="30"/>
      <c r="B2" s="30"/>
      <c r="C2" s="30"/>
      <c r="D2" s="30"/>
      <c r="E2" s="30"/>
      <c r="F2" s="30"/>
    </row>
    <row r="3" spans="1:6" x14ac:dyDescent="0.7">
      <c r="A3" s="30"/>
      <c r="B3" s="30"/>
      <c r="C3" s="30"/>
      <c r="D3" s="30"/>
      <c r="E3" s="30"/>
      <c r="F3" s="30"/>
    </row>
    <row r="4" spans="1:6" ht="21" x14ac:dyDescent="0.7">
      <c r="A4" s="51" t="s">
        <v>58</v>
      </c>
      <c r="B4" s="51"/>
      <c r="C4" s="51"/>
      <c r="D4" s="51"/>
      <c r="E4" s="51"/>
      <c r="F4" s="51"/>
    </row>
    <row r="5" spans="1:6" x14ac:dyDescent="0.7">
      <c r="A5" s="29"/>
      <c r="B5" s="29"/>
      <c r="C5" s="29"/>
      <c r="D5" s="29"/>
      <c r="E5" s="29"/>
      <c r="F5" s="29"/>
    </row>
    <row r="6" spans="1:6" x14ac:dyDescent="0.7">
      <c r="A6" s="29"/>
      <c r="B6" s="29"/>
      <c r="C6" s="29"/>
      <c r="D6" s="29" t="s">
        <v>0</v>
      </c>
      <c r="E6" s="52" t="s">
        <v>59</v>
      </c>
      <c r="F6" s="52"/>
    </row>
    <row r="7" spans="1:6" x14ac:dyDescent="0.7">
      <c r="A7" s="29"/>
      <c r="B7" s="29"/>
      <c r="C7" s="29"/>
      <c r="D7" s="29" t="s">
        <v>63</v>
      </c>
      <c r="E7" s="29"/>
      <c r="F7" s="29"/>
    </row>
    <row r="8" spans="1:6" x14ac:dyDescent="0.7">
      <c r="A8" s="29"/>
      <c r="B8" s="29"/>
      <c r="C8" s="29"/>
      <c r="D8" s="31"/>
      <c r="E8" s="31"/>
      <c r="F8" s="31"/>
    </row>
    <row r="9" spans="1:6" x14ac:dyDescent="0.7">
      <c r="A9" s="29"/>
      <c r="B9" s="29"/>
      <c r="C9" s="29"/>
      <c r="D9" s="29"/>
      <c r="E9" s="29"/>
      <c r="F9" s="29"/>
    </row>
    <row r="10" spans="1:6" ht="45.75" customHeight="1" x14ac:dyDescent="0.7">
      <c r="A10" s="29"/>
      <c r="B10" s="50" t="s">
        <v>62</v>
      </c>
      <c r="C10" s="50"/>
      <c r="D10" s="50"/>
      <c r="E10" s="50"/>
      <c r="F10" s="50"/>
    </row>
    <row r="11" spans="1:6" ht="47.25" customHeight="1" x14ac:dyDescent="0.7">
      <c r="A11" s="29"/>
      <c r="B11" s="50" t="s">
        <v>64</v>
      </c>
      <c r="C11" s="50"/>
      <c r="D11" s="50"/>
      <c r="E11" s="50"/>
      <c r="F11" s="50"/>
    </row>
    <row r="12" spans="1:6" ht="18.75" customHeight="1" x14ac:dyDescent="0.7">
      <c r="A12" s="29"/>
      <c r="B12" s="50" t="s">
        <v>61</v>
      </c>
      <c r="C12" s="50"/>
      <c r="D12" s="50"/>
      <c r="E12" s="50"/>
      <c r="F12" s="50"/>
    </row>
    <row r="13" spans="1:6" ht="38.25" customHeight="1" x14ac:dyDescent="0.7">
      <c r="A13" s="29"/>
      <c r="B13" s="50" t="s">
        <v>60</v>
      </c>
      <c r="C13" s="50"/>
      <c r="D13" s="50"/>
      <c r="E13" s="50"/>
      <c r="F13" s="50"/>
    </row>
    <row r="14" spans="1:6" x14ac:dyDescent="0.7">
      <c r="A14" s="29"/>
      <c r="B14" s="29"/>
      <c r="C14" s="29"/>
      <c r="D14" s="29"/>
      <c r="E14" s="29"/>
      <c r="F14" s="29"/>
    </row>
    <row r="15" spans="1:6" ht="18" thickBot="1" x14ac:dyDescent="0.75">
      <c r="A15" s="29"/>
      <c r="B15" s="29"/>
      <c r="C15" s="29"/>
      <c r="D15" s="29"/>
      <c r="E15" s="32" t="s">
        <v>30</v>
      </c>
      <c r="F15" s="29"/>
    </row>
    <row r="16" spans="1:6" x14ac:dyDescent="0.7">
      <c r="A16" s="29"/>
      <c r="B16" s="33"/>
      <c r="C16" s="34" t="s">
        <v>25</v>
      </c>
      <c r="D16" s="34" t="s">
        <v>26</v>
      </c>
      <c r="E16" s="35" t="s">
        <v>28</v>
      </c>
      <c r="F16" s="29"/>
    </row>
    <row r="17" spans="1:6" ht="18" thickBot="1" x14ac:dyDescent="0.75">
      <c r="A17" s="29"/>
      <c r="B17" s="36" t="s">
        <v>27</v>
      </c>
      <c r="C17" s="37"/>
      <c r="D17" s="37"/>
      <c r="E17" s="45" t="s">
        <v>29</v>
      </c>
      <c r="F17" s="29"/>
    </row>
    <row r="18" spans="1:6" ht="18" thickTop="1" x14ac:dyDescent="0.7">
      <c r="A18" s="29"/>
      <c r="B18" s="38" t="s">
        <v>2</v>
      </c>
      <c r="C18" s="39"/>
      <c r="D18" s="39"/>
      <c r="E18" s="46">
        <v>400</v>
      </c>
      <c r="F18" s="29"/>
    </row>
    <row r="19" spans="1:6" x14ac:dyDescent="0.7">
      <c r="A19" s="29"/>
      <c r="B19" s="40" t="s">
        <v>3</v>
      </c>
      <c r="C19" s="41"/>
      <c r="D19" s="41"/>
      <c r="E19" s="47">
        <v>400</v>
      </c>
      <c r="F19" s="29"/>
    </row>
    <row r="20" spans="1:6" x14ac:dyDescent="0.7">
      <c r="A20" s="29"/>
      <c r="B20" s="40" t="s">
        <v>4</v>
      </c>
      <c r="C20" s="41"/>
      <c r="D20" s="41"/>
      <c r="E20" s="47">
        <v>400</v>
      </c>
      <c r="F20" s="29"/>
    </row>
    <row r="21" spans="1:6" x14ac:dyDescent="0.7">
      <c r="A21" s="29"/>
      <c r="B21" s="40" t="s">
        <v>5</v>
      </c>
      <c r="C21" s="41"/>
      <c r="D21" s="41"/>
      <c r="E21" s="47">
        <v>450</v>
      </c>
      <c r="F21" s="29"/>
    </row>
    <row r="22" spans="1:6" x14ac:dyDescent="0.7">
      <c r="A22" s="29"/>
      <c r="B22" s="40" t="s">
        <v>6</v>
      </c>
      <c r="C22" s="41"/>
      <c r="D22" s="41"/>
      <c r="E22" s="47">
        <v>450</v>
      </c>
      <c r="F22" s="29"/>
    </row>
    <row r="23" spans="1:6" x14ac:dyDescent="0.7">
      <c r="A23" s="29"/>
      <c r="B23" s="40" t="s">
        <v>7</v>
      </c>
      <c r="C23" s="41"/>
      <c r="D23" s="41"/>
      <c r="E23" s="47">
        <v>450</v>
      </c>
      <c r="F23" s="29"/>
    </row>
    <row r="24" spans="1:6" x14ac:dyDescent="0.7">
      <c r="A24" s="29"/>
      <c r="B24" s="40" t="s">
        <v>8</v>
      </c>
      <c r="C24" s="41"/>
      <c r="D24" s="41"/>
      <c r="E24" s="47">
        <v>400</v>
      </c>
      <c r="F24" s="29"/>
    </row>
    <row r="25" spans="1:6" x14ac:dyDescent="0.7">
      <c r="A25" s="29"/>
      <c r="B25" s="40" t="s">
        <v>9</v>
      </c>
      <c r="C25" s="41"/>
      <c r="D25" s="41"/>
      <c r="E25" s="47">
        <v>400</v>
      </c>
      <c r="F25" s="29"/>
    </row>
    <row r="26" spans="1:6" x14ac:dyDescent="0.7">
      <c r="A26" s="29"/>
      <c r="B26" s="40" t="s">
        <v>10</v>
      </c>
      <c r="C26" s="41"/>
      <c r="D26" s="41"/>
      <c r="E26" s="47">
        <v>450</v>
      </c>
      <c r="F26" s="29"/>
    </row>
    <row r="27" spans="1:6" x14ac:dyDescent="0.7">
      <c r="A27" s="29"/>
      <c r="B27" s="40" t="s">
        <v>11</v>
      </c>
      <c r="C27" s="41"/>
      <c r="D27" s="41"/>
      <c r="E27" s="47">
        <v>450</v>
      </c>
      <c r="F27" s="29"/>
    </row>
    <row r="28" spans="1:6" x14ac:dyDescent="0.7">
      <c r="A28" s="29"/>
      <c r="B28" s="40" t="s">
        <v>12</v>
      </c>
      <c r="C28" s="41"/>
      <c r="D28" s="41"/>
      <c r="E28" s="47">
        <v>450</v>
      </c>
      <c r="F28" s="29"/>
    </row>
    <row r="29" spans="1:6" ht="18" thickBot="1" x14ac:dyDescent="0.75">
      <c r="A29" s="29"/>
      <c r="B29" s="42" t="s">
        <v>13</v>
      </c>
      <c r="C29" s="43"/>
      <c r="D29" s="43"/>
      <c r="E29" s="48">
        <v>450</v>
      </c>
      <c r="F29" s="29"/>
    </row>
    <row r="30" spans="1:6" ht="18.399999999999999" thickTop="1" thickBot="1" x14ac:dyDescent="0.75">
      <c r="A30" s="29"/>
      <c r="B30" s="38" t="s">
        <v>1</v>
      </c>
      <c r="C30" s="44">
        <f>SUM(C18:C29)</f>
        <v>0</v>
      </c>
      <c r="D30" s="44">
        <f>SUM(D18:D29)</f>
        <v>0</v>
      </c>
      <c r="E30" s="49">
        <f>SUM(E18:E29)</f>
        <v>5150</v>
      </c>
      <c r="F30" s="29"/>
    </row>
    <row r="31" spans="1:6" x14ac:dyDescent="0.7">
      <c r="A31" s="29"/>
      <c r="B31" s="29"/>
      <c r="C31" s="29"/>
      <c r="D31" s="29"/>
      <c r="E31" s="32"/>
      <c r="F31" s="29"/>
    </row>
    <row r="33" spans="5:5" ht="8.1" customHeight="1" x14ac:dyDescent="0.7"/>
    <row r="36" spans="5:5" ht="18.600000000000001" customHeight="1" x14ac:dyDescent="0.7"/>
    <row r="39" spans="5:5" ht="8.1" customHeight="1" x14ac:dyDescent="0.7"/>
    <row r="41" spans="5:5" x14ac:dyDescent="0.7">
      <c r="E41" s="1"/>
    </row>
  </sheetData>
  <mergeCells count="6">
    <mergeCell ref="B13:F13"/>
    <mergeCell ref="A4:F4"/>
    <mergeCell ref="E6:F6"/>
    <mergeCell ref="B10:F10"/>
    <mergeCell ref="B11:F11"/>
    <mergeCell ref="B12:F12"/>
  </mergeCells>
  <phoneticPr fontId="2"/>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0168-885F-43C6-8C60-292CBCCE8853}">
  <sheetPr>
    <tabColor theme="5" tint="0.39997558519241921"/>
  </sheetPr>
  <dimension ref="A1:N20"/>
  <sheetViews>
    <sheetView zoomScale="85" zoomScaleNormal="85" workbookViewId="0">
      <selection activeCell="F18" sqref="F18"/>
    </sheetView>
  </sheetViews>
  <sheetFormatPr defaultRowHeight="17.649999999999999" x14ac:dyDescent="0.7"/>
  <cols>
    <col min="2" max="2" width="39.25" customWidth="1"/>
    <col min="3" max="3" width="8.625" customWidth="1"/>
    <col min="8" max="8" width="10.375" customWidth="1"/>
    <col min="9" max="9" width="17.25" customWidth="1"/>
    <col min="10" max="10" width="19.875" customWidth="1"/>
    <col min="11" max="11" width="17.625" customWidth="1"/>
    <col min="13" max="13" width="44.125" customWidth="1"/>
    <col min="14" max="14" width="47.125" customWidth="1"/>
  </cols>
  <sheetData>
    <row r="1" spans="1:14" ht="22.9" x14ac:dyDescent="0.7">
      <c r="A1" s="22" t="s">
        <v>55</v>
      </c>
      <c r="G1" t="s">
        <v>56</v>
      </c>
    </row>
    <row r="2" spans="1:14" x14ac:dyDescent="0.7">
      <c r="C2" s="28"/>
      <c r="D2" t="s">
        <v>57</v>
      </c>
      <c r="I2" t="s">
        <v>48</v>
      </c>
      <c r="J2" s="11" t="s">
        <v>54</v>
      </c>
    </row>
    <row r="3" spans="1:14" ht="35.25" x14ac:dyDescent="0.7">
      <c r="G3" s="6" t="s">
        <v>46</v>
      </c>
      <c r="H3" s="6" t="s">
        <v>50</v>
      </c>
      <c r="I3" s="18" t="s">
        <v>49</v>
      </c>
      <c r="J3" s="12" t="s">
        <v>52</v>
      </c>
      <c r="K3" s="21" t="s">
        <v>51</v>
      </c>
    </row>
    <row r="4" spans="1:14" x14ac:dyDescent="0.7">
      <c r="A4" s="4" t="s">
        <v>14</v>
      </c>
      <c r="B4" t="s">
        <v>32</v>
      </c>
      <c r="G4" s="6" t="s">
        <v>2</v>
      </c>
      <c r="H4" s="14">
        <f>SUM(電力使用量確認書!C18:D18)</f>
        <v>0</v>
      </c>
      <c r="I4" s="19">
        <v>11.2</v>
      </c>
      <c r="J4" s="15">
        <f>IF(G4=$C$8,1,I4/_xlfn.XLOOKUP($C$8,$G$4:$G$15,$I$4:$I$15))</f>
        <v>1.1546391752577321</v>
      </c>
      <c r="K4" s="13">
        <f>_xlfn.XLOOKUP($C$8,$G$4:$G$15,$H$4:$H$15,"",0,1)*J4</f>
        <v>0</v>
      </c>
      <c r="M4" t="s">
        <v>47</v>
      </c>
      <c r="N4" s="10" t="str">
        <f>HYPERLINK("#", "https://www.env.go.jp/earth/report/h25-06/mat01.pdf")</f>
        <v>https://www.env.go.jp/earth/report/h25-06/mat01.pdf</v>
      </c>
    </row>
    <row r="5" spans="1:14" x14ac:dyDescent="0.7">
      <c r="B5" s="2" t="s">
        <v>42</v>
      </c>
      <c r="C5" s="3" t="s">
        <v>34</v>
      </c>
      <c r="G5" s="6" t="s">
        <v>3</v>
      </c>
      <c r="H5" s="14">
        <f>SUM(電力使用量確認書!C19:D19)</f>
        <v>0</v>
      </c>
      <c r="I5" s="19">
        <v>9.5</v>
      </c>
      <c r="J5" s="15">
        <f t="shared" ref="J5:J15" si="0">IF(G5=$C$8,1,I5/_xlfn.XLOOKUP($C$8,$G$4:$G$15,$I$4:$I$15))</f>
        <v>0.97938144329896915</v>
      </c>
      <c r="K5" s="13">
        <f t="shared" ref="K5:K15" si="1">_xlfn.XLOOKUP($C$8,$G$4:$G$15,$H$4:$H$15,"",0,1)*J5</f>
        <v>0</v>
      </c>
    </row>
    <row r="6" spans="1:14" x14ac:dyDescent="0.7">
      <c r="A6" s="4"/>
      <c r="B6" s="2" t="s">
        <v>33</v>
      </c>
      <c r="C6" s="5">
        <f>SUM(電力使用量確認書!C30:D30)</f>
        <v>0</v>
      </c>
      <c r="D6" t="s">
        <v>21</v>
      </c>
      <c r="G6" s="6" t="s">
        <v>4</v>
      </c>
      <c r="H6" s="14">
        <f>SUM(電力使用量確認書!C20:D20)</f>
        <v>0</v>
      </c>
      <c r="I6" s="19">
        <v>9.6999999999999993</v>
      </c>
      <c r="J6" s="15">
        <f t="shared" si="0"/>
        <v>1</v>
      </c>
      <c r="K6" s="13">
        <f t="shared" si="1"/>
        <v>0</v>
      </c>
    </row>
    <row r="7" spans="1:14" x14ac:dyDescent="0.7">
      <c r="A7" s="4"/>
      <c r="B7" s="2" t="s">
        <v>34</v>
      </c>
      <c r="C7" s="13">
        <f>K16</f>
        <v>0</v>
      </c>
      <c r="D7" t="s">
        <v>21</v>
      </c>
      <c r="G7" s="6" t="s">
        <v>5</v>
      </c>
      <c r="H7" s="14">
        <f>SUM(電力使用量確認書!C21:D21)</f>
        <v>0</v>
      </c>
      <c r="I7" s="19">
        <v>12.5</v>
      </c>
      <c r="J7" s="15">
        <f t="shared" si="0"/>
        <v>1.2886597938144331</v>
      </c>
      <c r="K7" s="13">
        <f t="shared" si="1"/>
        <v>0</v>
      </c>
    </row>
    <row r="8" spans="1:14" x14ac:dyDescent="0.7">
      <c r="A8" s="4"/>
      <c r="B8" s="2" t="s">
        <v>31</v>
      </c>
      <c r="C8" s="3" t="s">
        <v>4</v>
      </c>
      <c r="G8" s="6" t="s">
        <v>6</v>
      </c>
      <c r="H8" s="14">
        <f>SUM(電力使用量確認書!C22:D22)</f>
        <v>0</v>
      </c>
      <c r="I8" s="19">
        <v>14.6</v>
      </c>
      <c r="J8" s="15">
        <f t="shared" si="0"/>
        <v>1.5051546391752577</v>
      </c>
      <c r="K8" s="13">
        <f t="shared" si="1"/>
        <v>0</v>
      </c>
    </row>
    <row r="9" spans="1:14" x14ac:dyDescent="0.7">
      <c r="A9" s="4"/>
      <c r="G9" s="6" t="s">
        <v>7</v>
      </c>
      <c r="H9" s="14">
        <f>SUM(電力使用量確認書!C23:D23)</f>
        <v>0</v>
      </c>
      <c r="I9" s="19">
        <v>12</v>
      </c>
      <c r="J9" s="15">
        <f t="shared" si="0"/>
        <v>1.2371134020618557</v>
      </c>
      <c r="K9" s="13">
        <f t="shared" si="1"/>
        <v>0</v>
      </c>
    </row>
    <row r="10" spans="1:14" x14ac:dyDescent="0.7">
      <c r="A10" s="4"/>
      <c r="B10" t="s">
        <v>44</v>
      </c>
      <c r="G10" s="6" t="s">
        <v>8</v>
      </c>
      <c r="H10" s="14">
        <f>SUM(電力使用量確認書!C24:D24)</f>
        <v>0</v>
      </c>
      <c r="I10" s="19">
        <v>9.6</v>
      </c>
      <c r="J10" s="15">
        <f t="shared" si="0"/>
        <v>0.98969072164948457</v>
      </c>
      <c r="K10" s="13">
        <f t="shared" si="1"/>
        <v>0</v>
      </c>
    </row>
    <row r="11" spans="1:14" x14ac:dyDescent="0.7">
      <c r="A11" s="4" t="s">
        <v>36</v>
      </c>
      <c r="B11" s="2" t="s">
        <v>35</v>
      </c>
      <c r="C11" s="3">
        <v>8</v>
      </c>
      <c r="D11" t="s">
        <v>15</v>
      </c>
      <c r="G11" s="6" t="s">
        <v>9</v>
      </c>
      <c r="H11" s="14">
        <f>SUM(電力使用量確認書!C25:D25)</f>
        <v>0</v>
      </c>
      <c r="I11" s="19">
        <v>12</v>
      </c>
      <c r="J11" s="15">
        <f t="shared" si="0"/>
        <v>1.2371134020618557</v>
      </c>
      <c r="K11" s="13">
        <f t="shared" si="1"/>
        <v>0</v>
      </c>
    </row>
    <row r="12" spans="1:14" x14ac:dyDescent="0.7">
      <c r="A12" s="4" t="s">
        <v>37</v>
      </c>
      <c r="B12" s="2" t="s">
        <v>16</v>
      </c>
      <c r="C12" s="6">
        <v>24</v>
      </c>
      <c r="D12" t="s">
        <v>40</v>
      </c>
      <c r="G12" s="6" t="s">
        <v>10</v>
      </c>
      <c r="H12" s="14">
        <f>SUM(電力使用量確認書!C26:D26)</f>
        <v>0</v>
      </c>
      <c r="I12" s="19">
        <v>16</v>
      </c>
      <c r="J12" s="15">
        <f t="shared" si="0"/>
        <v>1.6494845360824744</v>
      </c>
      <c r="K12" s="13">
        <f t="shared" si="1"/>
        <v>0</v>
      </c>
    </row>
    <row r="13" spans="1:14" x14ac:dyDescent="0.7">
      <c r="A13" s="4" t="s">
        <v>38</v>
      </c>
      <c r="B13" s="2" t="s">
        <v>19</v>
      </c>
      <c r="C13" s="6">
        <v>365</v>
      </c>
      <c r="D13" t="s">
        <v>17</v>
      </c>
      <c r="G13" s="6" t="s">
        <v>11</v>
      </c>
      <c r="H13" s="14">
        <f>SUM(電力使用量確認書!C27:D27)</f>
        <v>0</v>
      </c>
      <c r="I13" s="19">
        <v>17.7</v>
      </c>
      <c r="J13" s="15">
        <f t="shared" si="0"/>
        <v>1.8247422680412371</v>
      </c>
      <c r="K13" s="13">
        <f t="shared" si="1"/>
        <v>0</v>
      </c>
    </row>
    <row r="14" spans="1:14" x14ac:dyDescent="0.7">
      <c r="A14" s="4" t="s">
        <v>39</v>
      </c>
      <c r="B14" s="2" t="s">
        <v>20</v>
      </c>
      <c r="C14" s="6">
        <v>0.13700000000000001</v>
      </c>
      <c r="D14" t="s">
        <v>18</v>
      </c>
      <c r="G14" s="6" t="s">
        <v>12</v>
      </c>
      <c r="H14" s="14">
        <f>SUM(電力使用量確認書!C28:D28)</f>
        <v>0</v>
      </c>
      <c r="I14" s="19">
        <v>17</v>
      </c>
      <c r="J14" s="15">
        <f t="shared" si="0"/>
        <v>1.7525773195876291</v>
      </c>
      <c r="K14" s="13">
        <f t="shared" si="1"/>
        <v>0</v>
      </c>
    </row>
    <row r="15" spans="1:14" ht="18" thickBot="1" x14ac:dyDescent="0.75">
      <c r="A15" s="4" t="s">
        <v>22</v>
      </c>
      <c r="B15" s="2" t="s">
        <v>23</v>
      </c>
      <c r="C15" s="7">
        <f>C11*C12*C13*C14</f>
        <v>9600.9600000000009</v>
      </c>
      <c r="D15" s="2" t="s">
        <v>21</v>
      </c>
      <c r="G15" s="26" t="s">
        <v>13</v>
      </c>
      <c r="H15" s="16">
        <f>SUM(電力使用量確認書!C29:D29)</f>
        <v>0</v>
      </c>
      <c r="I15" s="20">
        <v>12.5</v>
      </c>
      <c r="J15" s="15">
        <f t="shared" si="0"/>
        <v>1.2886597938144331</v>
      </c>
      <c r="K15" s="24">
        <f t="shared" si="1"/>
        <v>0</v>
      </c>
    </row>
    <row r="16" spans="1:14" ht="18.399999999999999" thickTop="1" thickBot="1" x14ac:dyDescent="0.75">
      <c r="G16" s="27" t="s">
        <v>53</v>
      </c>
      <c r="H16" s="17"/>
      <c r="I16" s="17"/>
      <c r="J16" s="23"/>
      <c r="K16" s="25">
        <f>SUM(K4:K15)</f>
        <v>0</v>
      </c>
      <c r="L16" t="s">
        <v>21</v>
      </c>
    </row>
    <row r="17" spans="2:4" x14ac:dyDescent="0.7">
      <c r="B17" t="s">
        <v>45</v>
      </c>
    </row>
    <row r="18" spans="2:4" x14ac:dyDescent="0.7">
      <c r="B18" s="2" t="s">
        <v>41</v>
      </c>
      <c r="C18" s="8">
        <f>IF(C5=B6,C6/C15*100,IF(C5=B7,C7/C15*100,"－"))</f>
        <v>0</v>
      </c>
      <c r="D18" t="s">
        <v>24</v>
      </c>
    </row>
    <row r="19" spans="2:4" ht="18" thickBot="1" x14ac:dyDescent="0.75"/>
    <row r="20" spans="2:4" ht="18" thickBot="1" x14ac:dyDescent="0.75">
      <c r="B20" t="s">
        <v>43</v>
      </c>
      <c r="C20" s="9" t="str">
        <f>IF(C18&gt;=30,"可","不可")</f>
        <v>不可</v>
      </c>
    </row>
  </sheetData>
  <phoneticPr fontId="2"/>
  <conditionalFormatting sqref="C20">
    <cfRule type="cellIs" dxfId="1" priority="1" operator="equal">
      <formula>"不可"</formula>
    </cfRule>
    <cfRule type="cellIs" dxfId="0" priority="2" operator="equal">
      <formula>"可"</formula>
    </cfRule>
  </conditionalFormatting>
  <dataValidations count="1">
    <dataValidation type="list" allowBlank="1" showInputMessage="1" showErrorMessage="1" sqref="C5" xr:uid="{E55A00FF-859E-4053-89BC-FF773B6F2C3A}">
      <formula1>$B$6:$B$7</formula1>
    </dataValidation>
  </dataValidations>
  <hyperlinks>
    <hyperlink ref="N4" xr:uid="{3AFD41ED-D05A-4D19-B481-78AD9BEE9492}"/>
  </hyperlinks>
  <pageMargins left="0.7" right="0.7" top="0.75" bottom="0.75" header="0.3" footer="0.3"/>
  <ignoredErrors>
    <ignoredError sqref="H4 H5:H15" formulaRange="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41DD13F-9BD7-4A9F-93FB-A0DACC5D1DB2}">
          <x14:formula1>
            <xm:f>電力使用量確認書!$B$18:$B$29</xm:f>
          </x14:formula1>
          <xm:sqref>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電力使用量確認書</vt:lpstr>
      <vt:lpstr>簡易確認用計算シート</vt:lpstr>
      <vt:lpstr>電力使用量確認書!Print_Area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西山　恵美</cp:lastModifiedBy>
  <dcterms:created xsi:type="dcterms:W3CDTF">2024-08-27T05:07:58Z</dcterms:created>
  <dcterms:modified xsi:type="dcterms:W3CDTF">2026-08-24T11:31:35Z</dcterms:modified>
</cp:coreProperties>
</file>