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長寿福祉課\343 総合事業\■サービスB（住民主体による支援）\■補助金決裁関係（決定通知・送付時の手紙）\エクセル版様式\"/>
    </mc:Choice>
  </mc:AlternateContent>
  <bookViews>
    <workbookView xWindow="0" yWindow="0" windowWidth="20633" windowHeight="7641" tabRatio="775" firstSheet="2" activeTab="5"/>
  </bookViews>
  <sheets>
    <sheet name="➀収支予算書（入力用）" sheetId="1" r:id="rId1"/>
    <sheet name="②補助金額計算書（入力用）" sheetId="2" r:id="rId2"/>
    <sheet name="（参考）②-2消耗品計算シート" sheetId="3" r:id="rId3"/>
    <sheet name="（参考）②-2消耗品計算シート 　記入例" sheetId="5" r:id="rId4"/>
    <sheet name="➀収支予算書 (提出用)" sheetId="6" r:id="rId5"/>
    <sheet name="②補助金額計算書 (提出用)" sheetId="7"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7" l="1"/>
  <c r="G18" i="7" s="1"/>
  <c r="E22" i="6"/>
  <c r="E18" i="7"/>
  <c r="H17" i="6"/>
  <c r="F17" i="6"/>
  <c r="D20" i="6"/>
  <c r="D21" i="6"/>
  <c r="D22" i="6"/>
  <c r="D23" i="6"/>
  <c r="D24" i="6"/>
  <c r="D25" i="6"/>
  <c r="D26" i="6"/>
  <c r="D27" i="6"/>
  <c r="E20" i="6"/>
  <c r="E21" i="6"/>
  <c r="E23" i="6"/>
  <c r="E24" i="6"/>
  <c r="E25" i="6"/>
  <c r="E26" i="6"/>
  <c r="E27" i="6"/>
  <c r="E19" i="6"/>
  <c r="D19" i="6"/>
  <c r="E16" i="6"/>
  <c r="D16" i="6"/>
  <c r="E8" i="6"/>
  <c r="G2" i="7"/>
  <c r="D17" i="6" l="1"/>
  <c r="E26" i="5"/>
  <c r="E25" i="5"/>
  <c r="E24" i="5"/>
  <c r="E23" i="5"/>
  <c r="E22" i="5"/>
  <c r="E21" i="5"/>
  <c r="E20" i="5"/>
  <c r="E19" i="5"/>
  <c r="E18" i="5"/>
  <c r="E17" i="5"/>
  <c r="E16" i="5"/>
  <c r="E15" i="5"/>
  <c r="E14" i="5"/>
  <c r="E13" i="5"/>
  <c r="E12" i="5"/>
  <c r="E11" i="5"/>
  <c r="E10" i="5"/>
  <c r="E9" i="5"/>
  <c r="E8" i="5"/>
  <c r="E7" i="5"/>
  <c r="E6" i="5"/>
  <c r="E5" i="5"/>
  <c r="E4" i="5"/>
  <c r="E3" i="5"/>
  <c r="E2" i="5"/>
  <c r="E27" i="5" s="1"/>
  <c r="E3" i="3"/>
  <c r="E4" i="3"/>
  <c r="E5" i="3"/>
  <c r="E6" i="3"/>
  <c r="E7" i="3"/>
  <c r="E8" i="3"/>
  <c r="E9" i="3"/>
  <c r="E10" i="3"/>
  <c r="E11" i="3"/>
  <c r="E12" i="3"/>
  <c r="E13" i="3"/>
  <c r="E2" i="3"/>
  <c r="E14" i="3"/>
  <c r="E15" i="3"/>
  <c r="E16" i="3"/>
  <c r="E17" i="3"/>
  <c r="E18" i="3"/>
  <c r="E19" i="3"/>
  <c r="E20" i="3"/>
  <c r="E21" i="3"/>
  <c r="E22" i="3"/>
  <c r="E23" i="3"/>
  <c r="E24" i="3"/>
  <c r="E25" i="3"/>
  <c r="E26" i="3"/>
  <c r="E27" i="3" l="1"/>
  <c r="D18" i="6" s="1"/>
  <c r="D28" i="6" s="1"/>
  <c r="D10" i="6" s="1"/>
  <c r="D17" i="1"/>
  <c r="E22" i="2" l="1"/>
  <c r="G2" i="2"/>
  <c r="E3" i="6" s="1"/>
  <c r="D28" i="1" l="1"/>
  <c r="G8" i="7" s="1"/>
  <c r="F12" i="7" l="1"/>
  <c r="G13" i="7" s="1"/>
  <c r="C15" i="7"/>
  <c r="I15" i="7" s="1"/>
  <c r="D10" i="1"/>
  <c r="G7" i="2"/>
  <c r="C30" i="7" l="1"/>
  <c r="G30" i="7"/>
  <c r="G32" i="7" s="1"/>
  <c r="F10" i="2"/>
  <c r="G11" i="2" s="1"/>
  <c r="C35" i="2" s="1"/>
  <c r="D16" i="2"/>
  <c r="I16" i="2" s="1"/>
  <c r="B24" i="2" s="1"/>
  <c r="G24" i="2" s="1"/>
  <c r="G35" i="2" s="1"/>
  <c r="G37" i="2" l="1"/>
  <c r="D7" i="1" l="1"/>
  <c r="D12" i="1" s="1"/>
  <c r="D7" i="6"/>
  <c r="D8" i="6" s="1"/>
  <c r="D8" i="1" l="1"/>
</calcChain>
</file>

<file path=xl/sharedStrings.xml><?xml version="1.0" encoding="utf-8"?>
<sst xmlns="http://schemas.openxmlformats.org/spreadsheetml/2006/main" count="181" uniqueCount="118">
  <si>
    <t>団体名</t>
    <rPh sb="0" eb="2">
      <t>ダンタイ</t>
    </rPh>
    <rPh sb="2" eb="3">
      <t>メイ</t>
    </rPh>
    <phoneticPr fontId="3"/>
  </si>
  <si>
    <t>収入</t>
    <rPh sb="0" eb="2">
      <t>シュウニュウ</t>
    </rPh>
    <phoneticPr fontId="3"/>
  </si>
  <si>
    <t>項目</t>
    <rPh sb="0" eb="2">
      <t>コウモク</t>
    </rPh>
    <phoneticPr fontId="3"/>
  </si>
  <si>
    <t>金額（円）</t>
    <rPh sb="0" eb="2">
      <t>キンガク</t>
    </rPh>
    <rPh sb="3" eb="4">
      <t>エン</t>
    </rPh>
    <phoneticPr fontId="3"/>
  </si>
  <si>
    <t>備考</t>
    <rPh sb="0" eb="2">
      <t>ビコウ</t>
    </rPh>
    <phoneticPr fontId="3"/>
  </si>
  <si>
    <t>補助金等</t>
    <rPh sb="0" eb="3">
      <t>ホジョキン</t>
    </rPh>
    <rPh sb="3" eb="4">
      <t>トウ</t>
    </rPh>
    <phoneticPr fontId="3"/>
  </si>
  <si>
    <t>合計</t>
    <rPh sb="0" eb="2">
      <t>ゴウケイ</t>
    </rPh>
    <phoneticPr fontId="3"/>
  </si>
  <si>
    <t>大分市補助金</t>
    <rPh sb="0" eb="3">
      <t>オオイタシ</t>
    </rPh>
    <rPh sb="3" eb="6">
      <t>ホジョキン</t>
    </rPh>
    <phoneticPr fontId="3"/>
  </si>
  <si>
    <t>その他</t>
    <rPh sb="2" eb="3">
      <t>タ</t>
    </rPh>
    <phoneticPr fontId="3"/>
  </si>
  <si>
    <t>支出</t>
    <rPh sb="0" eb="2">
      <t>シシュツ</t>
    </rPh>
    <phoneticPr fontId="3"/>
  </si>
  <si>
    <t>補助対象経費</t>
    <rPh sb="0" eb="2">
      <t>ホジョ</t>
    </rPh>
    <rPh sb="2" eb="4">
      <t>タイショウ</t>
    </rPh>
    <rPh sb="4" eb="6">
      <t>ケイヒ</t>
    </rPh>
    <phoneticPr fontId="3"/>
  </si>
  <si>
    <t>➀　人件費</t>
    <rPh sb="2" eb="5">
      <t>ジンケンヒ</t>
    </rPh>
    <phoneticPr fontId="3"/>
  </si>
  <si>
    <t>②　奨励金</t>
    <rPh sb="2" eb="5">
      <t>ショウレイキン</t>
    </rPh>
    <phoneticPr fontId="3"/>
  </si>
  <si>
    <t>③　消耗品費</t>
    <rPh sb="2" eb="4">
      <t>ショウモウ</t>
    </rPh>
    <rPh sb="4" eb="5">
      <t>ヒン</t>
    </rPh>
    <rPh sb="5" eb="6">
      <t>ヒ</t>
    </rPh>
    <phoneticPr fontId="3"/>
  </si>
  <si>
    <t>④　印刷製本費</t>
    <rPh sb="2" eb="4">
      <t>インサツ</t>
    </rPh>
    <rPh sb="4" eb="6">
      <t>セイホン</t>
    </rPh>
    <rPh sb="6" eb="7">
      <t>ヒ</t>
    </rPh>
    <phoneticPr fontId="3"/>
  </si>
  <si>
    <t>⑤　通信運搬費</t>
    <rPh sb="2" eb="4">
      <t>ツウシン</t>
    </rPh>
    <rPh sb="4" eb="6">
      <t>ウンパン</t>
    </rPh>
    <rPh sb="6" eb="7">
      <t>ヒ</t>
    </rPh>
    <phoneticPr fontId="3"/>
  </si>
  <si>
    <t>⑥　保険料</t>
    <rPh sb="2" eb="5">
      <t>ホケンリョウ</t>
    </rPh>
    <phoneticPr fontId="3"/>
  </si>
  <si>
    <t>⑦　使用料</t>
    <rPh sb="2" eb="5">
      <t>シヨウリョウ</t>
    </rPh>
    <phoneticPr fontId="3"/>
  </si>
  <si>
    <t>⑧　光熱水費</t>
    <rPh sb="2" eb="6">
      <t>コウネツスイヒ</t>
    </rPh>
    <phoneticPr fontId="3"/>
  </si>
  <si>
    <t>⑨　会議費</t>
    <rPh sb="2" eb="5">
      <t>カイギヒ</t>
    </rPh>
    <phoneticPr fontId="3"/>
  </si>
  <si>
    <t>⑩　研修費</t>
    <rPh sb="2" eb="4">
      <t>ケンシュウ</t>
    </rPh>
    <rPh sb="4" eb="5">
      <t>ヒ</t>
    </rPh>
    <phoneticPr fontId="3"/>
  </si>
  <si>
    <t>⑪　その他</t>
    <rPh sb="4" eb="5">
      <t>タ</t>
    </rPh>
    <phoneticPr fontId="3"/>
  </si>
  <si>
    <t>団体名</t>
    <rPh sb="0" eb="2">
      <t>ダンタイ</t>
    </rPh>
    <rPh sb="2" eb="3">
      <t>メイ</t>
    </rPh>
    <phoneticPr fontId="3"/>
  </si>
  <si>
    <t>準　備</t>
    <rPh sb="0" eb="1">
      <t>ジュン</t>
    </rPh>
    <rPh sb="2" eb="3">
      <t>ビ</t>
    </rPh>
    <phoneticPr fontId="3"/>
  </si>
  <si>
    <t>　大分市地域お互いさま活動事業の補助金計算の基となる補助対象経費を計算</t>
    <rPh sb="1" eb="4">
      <t>オオイタシ</t>
    </rPh>
    <rPh sb="4" eb="6">
      <t>チイキ</t>
    </rPh>
    <rPh sb="7" eb="8">
      <t>タガ</t>
    </rPh>
    <rPh sb="16" eb="19">
      <t>ホジョキン</t>
    </rPh>
    <rPh sb="19" eb="21">
      <t>ケイサン</t>
    </rPh>
    <rPh sb="22" eb="23">
      <t>モト</t>
    </rPh>
    <rPh sb="26" eb="28">
      <t>ホジョ</t>
    </rPh>
    <rPh sb="28" eb="30">
      <t>タイショウ</t>
    </rPh>
    <rPh sb="30" eb="32">
      <t>ケイヒ</t>
    </rPh>
    <rPh sb="33" eb="35">
      <t>ケイサン</t>
    </rPh>
    <phoneticPr fontId="3"/>
  </si>
  <si>
    <t>補助対象経費（収支決算書）　―　補助対象経費に対する補助金等　</t>
    <rPh sb="0" eb="2">
      <t>ホジョ</t>
    </rPh>
    <rPh sb="2" eb="4">
      <t>タイショウ</t>
    </rPh>
    <rPh sb="4" eb="6">
      <t>ケイヒ</t>
    </rPh>
    <rPh sb="7" eb="9">
      <t>シュウシ</t>
    </rPh>
    <rPh sb="9" eb="11">
      <t>ケッサン</t>
    </rPh>
    <rPh sb="11" eb="12">
      <t>ショ</t>
    </rPh>
    <rPh sb="16" eb="18">
      <t>ホジョ</t>
    </rPh>
    <rPh sb="18" eb="20">
      <t>タイショウ</t>
    </rPh>
    <rPh sb="20" eb="22">
      <t>ケイヒ</t>
    </rPh>
    <rPh sb="23" eb="24">
      <t>タイ</t>
    </rPh>
    <rPh sb="26" eb="29">
      <t>ホジョキン</t>
    </rPh>
    <rPh sb="29" eb="30">
      <t>トウ</t>
    </rPh>
    <phoneticPr fontId="3"/>
  </si>
  <si>
    <t>＝</t>
    <phoneticPr fontId="3"/>
  </si>
  <si>
    <t>円</t>
    <rPh sb="0" eb="1">
      <t>エン</t>
    </rPh>
    <phoneticPr fontId="3"/>
  </si>
  <si>
    <t>基本額</t>
    <rPh sb="0" eb="2">
      <t>キホン</t>
    </rPh>
    <rPh sb="2" eb="3">
      <t>ガク</t>
    </rPh>
    <phoneticPr fontId="3"/>
  </si>
  <si>
    <t>　20万円か、上記計算により算出された「補助対象経費」のどちらか低い額</t>
    <rPh sb="3" eb="5">
      <t>マンエン</t>
    </rPh>
    <rPh sb="7" eb="9">
      <t>ジョウキ</t>
    </rPh>
    <rPh sb="9" eb="11">
      <t>ケイサン</t>
    </rPh>
    <rPh sb="14" eb="16">
      <t>サンシュツ</t>
    </rPh>
    <rPh sb="20" eb="22">
      <t>ホジョ</t>
    </rPh>
    <rPh sb="22" eb="24">
      <t>タイショウ</t>
    </rPh>
    <rPh sb="24" eb="26">
      <t>ケイヒ</t>
    </rPh>
    <rPh sb="32" eb="33">
      <t>ヒク</t>
    </rPh>
    <rPh sb="34" eb="35">
      <t>ガク</t>
    </rPh>
    <phoneticPr fontId="3"/>
  </si>
  <si>
    <t>円の低いほう</t>
    <rPh sb="0" eb="1">
      <t>エン</t>
    </rPh>
    <rPh sb="2" eb="3">
      <t>ヒク</t>
    </rPh>
    <phoneticPr fontId="3"/>
  </si>
  <si>
    <t>円か</t>
    <rPh sb="0" eb="1">
      <t>エン</t>
    </rPh>
    <phoneticPr fontId="3"/>
  </si>
  <si>
    <t>→</t>
    <phoneticPr fontId="3"/>
  </si>
  <si>
    <t>加算額</t>
    <rPh sb="0" eb="3">
      <t>カサンガク</t>
    </rPh>
    <phoneticPr fontId="3"/>
  </si>
  <si>
    <t>　補助対象経費</t>
    <rPh sb="1" eb="3">
      <t>ホジョ</t>
    </rPh>
    <rPh sb="3" eb="5">
      <t>タイショウ</t>
    </rPh>
    <rPh sb="5" eb="7">
      <t>ケイヒ</t>
    </rPh>
    <phoneticPr fontId="3"/>
  </si>
  <si>
    <t>＝</t>
    <phoneticPr fontId="3"/>
  </si>
  <si>
    <t>－</t>
    <phoneticPr fontId="3"/>
  </si>
  <si>
    <t>支援実施者全体のうち、要支援１・２、総合事業の対象者がどれくらいいたか</t>
    <rPh sb="0" eb="2">
      <t>シエン</t>
    </rPh>
    <rPh sb="2" eb="4">
      <t>ジッシ</t>
    </rPh>
    <rPh sb="4" eb="5">
      <t>シャ</t>
    </rPh>
    <rPh sb="5" eb="7">
      <t>ゼンタイ</t>
    </rPh>
    <rPh sb="11" eb="14">
      <t>ヨウシエン</t>
    </rPh>
    <rPh sb="18" eb="20">
      <t>ソウゴウ</t>
    </rPh>
    <rPh sb="20" eb="22">
      <t>ジギョウ</t>
    </rPh>
    <rPh sb="23" eb="26">
      <t>タイショウシャ</t>
    </rPh>
    <phoneticPr fontId="3"/>
  </si>
  <si>
    <t>名</t>
    <rPh sb="0" eb="1">
      <t>メイ</t>
    </rPh>
    <phoneticPr fontId="3"/>
  </si>
  <si>
    <t>割　　　　合</t>
    <rPh sb="0" eb="1">
      <t>ワリ</t>
    </rPh>
    <rPh sb="5" eb="6">
      <t>ゴウ</t>
    </rPh>
    <phoneticPr fontId="3"/>
  </si>
  <si>
    <t>％</t>
    <phoneticPr fontId="3"/>
  </si>
  <si>
    <t>×</t>
    <phoneticPr fontId="3"/>
  </si>
  <si>
    <t>５０％以上</t>
    <rPh sb="3" eb="5">
      <t>イジョウ</t>
    </rPh>
    <phoneticPr fontId="3"/>
  </si>
  <si>
    <t>４０～５０％</t>
    <phoneticPr fontId="3"/>
  </si>
  <si>
    <t>３０～４０％</t>
    <phoneticPr fontId="3"/>
  </si>
  <si>
    <t>２０～３０%</t>
    <phoneticPr fontId="3"/>
  </si>
  <si>
    <t>１０～２０％</t>
    <phoneticPr fontId="3"/>
  </si>
  <si>
    <t>１０％以下</t>
    <rPh sb="3" eb="5">
      <t>イカ</t>
    </rPh>
    <phoneticPr fontId="3"/>
  </si>
  <si>
    <t>※0人の場合は基本分・加算分含め支給要件を満たさないので0円となる。</t>
    <rPh sb="2" eb="3">
      <t>ニン</t>
    </rPh>
    <rPh sb="4" eb="6">
      <t>バアイ</t>
    </rPh>
    <rPh sb="7" eb="9">
      <t>キホン</t>
    </rPh>
    <rPh sb="9" eb="10">
      <t>ブン</t>
    </rPh>
    <rPh sb="11" eb="13">
      <t>カサン</t>
    </rPh>
    <rPh sb="13" eb="14">
      <t>ブン</t>
    </rPh>
    <rPh sb="14" eb="15">
      <t>フク</t>
    </rPh>
    <rPh sb="16" eb="18">
      <t>シキュウ</t>
    </rPh>
    <rPh sb="18" eb="20">
      <t>ヨウケン</t>
    </rPh>
    <rPh sb="21" eb="22">
      <t>ミ</t>
    </rPh>
    <rPh sb="29" eb="30">
      <t>エン</t>
    </rPh>
    <phoneticPr fontId="3"/>
  </si>
  <si>
    <t>※補助対象経費が200,000円以下の場合は基本額のみ交付されます。（以下計算不要）</t>
    <rPh sb="1" eb="3">
      <t>ホジョ</t>
    </rPh>
    <rPh sb="3" eb="5">
      <t>タイショウ</t>
    </rPh>
    <rPh sb="5" eb="7">
      <t>ケイヒ</t>
    </rPh>
    <rPh sb="11" eb="16">
      <t>０００エン</t>
    </rPh>
    <rPh sb="16" eb="18">
      <t>イカ</t>
    </rPh>
    <rPh sb="19" eb="21">
      <t>バアイ</t>
    </rPh>
    <rPh sb="22" eb="24">
      <t>キホン</t>
    </rPh>
    <rPh sb="24" eb="25">
      <t>ガク</t>
    </rPh>
    <rPh sb="27" eb="29">
      <t>コウフ</t>
    </rPh>
    <rPh sb="35" eb="37">
      <t>イカ</t>
    </rPh>
    <rPh sb="37" eb="39">
      <t>ケイサン</t>
    </rPh>
    <rPh sb="39" eb="41">
      <t>フヨウ</t>
    </rPh>
    <phoneticPr fontId="3"/>
  </si>
  <si>
    <t>　基本額</t>
    <rPh sb="1" eb="3">
      <t>キホン</t>
    </rPh>
    <rPh sb="3" eb="4">
      <t>ガク</t>
    </rPh>
    <phoneticPr fontId="3"/>
  </si>
  <si>
    <t>円　→　加算額</t>
    <rPh sb="0" eb="1">
      <t>エン</t>
    </rPh>
    <rPh sb="4" eb="7">
      <t>カサンガク</t>
    </rPh>
    <phoneticPr fontId="3"/>
  </si>
  <si>
    <t>☝　</t>
    <phoneticPr fontId="3"/>
  </si>
  <si>
    <t>赤枠セルのみ直接入力</t>
    <rPh sb="0" eb="1">
      <t>アカ</t>
    </rPh>
    <rPh sb="1" eb="2">
      <t>ワク</t>
    </rPh>
    <rPh sb="6" eb="8">
      <t>チョクセツ</t>
    </rPh>
    <rPh sb="8" eb="10">
      <t>ニュウリョク</t>
    </rPh>
    <phoneticPr fontId="3"/>
  </si>
  <si>
    <t>赤枠セルのみ直接入力（下の表から選択）</t>
    <rPh sb="0" eb="1">
      <t>アカ</t>
    </rPh>
    <rPh sb="1" eb="2">
      <t>ワク</t>
    </rPh>
    <rPh sb="6" eb="8">
      <t>チョクセツ</t>
    </rPh>
    <rPh sb="8" eb="10">
      <t>ニュウリョク</t>
    </rPh>
    <rPh sb="11" eb="12">
      <t>シタ</t>
    </rPh>
    <rPh sb="13" eb="14">
      <t>ヒョウ</t>
    </rPh>
    <rPh sb="16" eb="18">
      <t>センタク</t>
    </rPh>
    <phoneticPr fontId="3"/>
  </si>
  <si>
    <t>概算交付額－補助対象経費</t>
    <rPh sb="0" eb="2">
      <t>ガイサン</t>
    </rPh>
    <rPh sb="2" eb="4">
      <t>コウフ</t>
    </rPh>
    <rPh sb="4" eb="5">
      <t>ガク</t>
    </rPh>
    <rPh sb="6" eb="8">
      <t>ホジョ</t>
    </rPh>
    <rPh sb="8" eb="10">
      <t>タイショウ</t>
    </rPh>
    <rPh sb="10" eb="12">
      <t>ケイヒ</t>
    </rPh>
    <phoneticPr fontId="3"/>
  </si>
  <si>
    <t>→直接入力が必要なセル　他は関数により自動で入ります。</t>
    <rPh sb="1" eb="3">
      <t>チョクセツ</t>
    </rPh>
    <rPh sb="3" eb="5">
      <t>ニュウリョク</t>
    </rPh>
    <rPh sb="6" eb="8">
      <t>ヒツヨウ</t>
    </rPh>
    <rPh sb="12" eb="13">
      <t>ホカ</t>
    </rPh>
    <rPh sb="14" eb="16">
      <t>カンスウ</t>
    </rPh>
    <rPh sb="19" eb="21">
      <t>ジドウ</t>
    </rPh>
    <rPh sb="22" eb="23">
      <t>ハイ</t>
    </rPh>
    <phoneticPr fontId="3"/>
  </si>
  <si>
    <t>補助
対象額</t>
    <rPh sb="0" eb="2">
      <t>ホジョ</t>
    </rPh>
    <rPh sb="3" eb="5">
      <t>タイショウ</t>
    </rPh>
    <rPh sb="5" eb="6">
      <t>ガク</t>
    </rPh>
    <phoneticPr fontId="3"/>
  </si>
  <si>
    <r>
      <t>円　</t>
    </r>
    <r>
      <rPr>
        <sz val="16"/>
        <color theme="1"/>
        <rFont val="游ゴシック"/>
        <family val="3"/>
        <charset val="128"/>
        <scheme val="minor"/>
      </rPr>
      <t>＋</t>
    </r>
    <rPh sb="0" eb="1">
      <t>エン</t>
    </rPh>
    <phoneticPr fontId="3"/>
  </si>
  <si>
    <t>補助対象経費が20万円以上となった場合→加算分の計算が必要</t>
    <rPh sb="0" eb="2">
      <t>ホジョ</t>
    </rPh>
    <rPh sb="2" eb="4">
      <t>タイショウ</t>
    </rPh>
    <rPh sb="4" eb="6">
      <t>ケイヒ</t>
    </rPh>
    <rPh sb="9" eb="13">
      <t>マンエンイジョウ</t>
    </rPh>
    <rPh sb="17" eb="19">
      <t>バアイ</t>
    </rPh>
    <rPh sb="20" eb="22">
      <t>カサン</t>
    </rPh>
    <rPh sb="22" eb="23">
      <t>ブン</t>
    </rPh>
    <rPh sb="24" eb="26">
      <t>ケイサン</t>
    </rPh>
    <rPh sb="27" eb="29">
      <t>ヒツヨウ</t>
    </rPh>
    <phoneticPr fontId="3"/>
  </si>
  <si>
    <t>100円×</t>
    <rPh sb="3" eb="4">
      <t>エン</t>
    </rPh>
    <phoneticPr fontId="3"/>
  </si>
  <si>
    <t>200円×</t>
    <rPh sb="3" eb="4">
      <t>エン</t>
    </rPh>
    <phoneticPr fontId="3"/>
  </si>
  <si>
    <t>人数入力</t>
    <rPh sb="0" eb="2">
      <t>ニンズウ</t>
    </rPh>
    <rPh sb="2" eb="4">
      <t>ニュウリョク</t>
    </rPh>
    <phoneticPr fontId="3"/>
  </si>
  <si>
    <t>👆支出各項目と概算交付額を入力する。</t>
    <rPh sb="2" eb="4">
      <t>シシュツ</t>
    </rPh>
    <rPh sb="4" eb="7">
      <t>カクコウモク</t>
    </rPh>
    <rPh sb="8" eb="10">
      <t>ガイサン</t>
    </rPh>
    <rPh sb="10" eb="12">
      <t>コウフ</t>
    </rPh>
    <rPh sb="12" eb="13">
      <t>ガク</t>
    </rPh>
    <rPh sb="14" eb="16">
      <t>ニュウリョク</t>
    </rPh>
    <phoneticPr fontId="3"/>
  </si>
  <si>
    <t>買ったもの</t>
    <rPh sb="0" eb="1">
      <t>カ</t>
    </rPh>
    <phoneticPr fontId="3"/>
  </si>
  <si>
    <t>金　額</t>
    <rPh sb="0" eb="1">
      <t>キン</t>
    </rPh>
    <rPh sb="2" eb="3">
      <t>ガク</t>
    </rPh>
    <phoneticPr fontId="3"/>
  </si>
  <si>
    <t>備　考</t>
    <rPh sb="0" eb="1">
      <t>ビ</t>
    </rPh>
    <rPh sb="2" eb="3">
      <t>コウ</t>
    </rPh>
    <phoneticPr fontId="3"/>
  </si>
  <si>
    <t>合計金額（円）</t>
    <rPh sb="0" eb="2">
      <t>ゴウケイ</t>
    </rPh>
    <rPh sb="2" eb="4">
      <t>キンガク</t>
    </rPh>
    <rPh sb="5" eb="6">
      <t>エン</t>
    </rPh>
    <phoneticPr fontId="3"/>
  </si>
  <si>
    <t>バリカン替え刃</t>
    <rPh sb="4" eb="5">
      <t>カ</t>
    </rPh>
    <rPh sb="6" eb="7">
      <t>バ</t>
    </rPh>
    <phoneticPr fontId="3"/>
  </si>
  <si>
    <t>チェーンソー替え刃</t>
    <rPh sb="6" eb="7">
      <t>カ</t>
    </rPh>
    <rPh sb="8" eb="9">
      <t>バ</t>
    </rPh>
    <phoneticPr fontId="3"/>
  </si>
  <si>
    <t>枝切りばさみ</t>
    <rPh sb="0" eb="2">
      <t>エダキ</t>
    </rPh>
    <phoneticPr fontId="3"/>
  </si>
  <si>
    <t>刈り込みばさみ</t>
    <rPh sb="0" eb="1">
      <t>カ</t>
    </rPh>
    <rPh sb="2" eb="3">
      <t>コ</t>
    </rPh>
    <phoneticPr fontId="3"/>
  </si>
  <si>
    <t>木材切り用ノコギリ</t>
    <rPh sb="0" eb="2">
      <t>モクザイ</t>
    </rPh>
    <rPh sb="2" eb="3">
      <t>キ</t>
    </rPh>
    <rPh sb="4" eb="5">
      <t>ヨウ</t>
    </rPh>
    <phoneticPr fontId="3"/>
  </si>
  <si>
    <t>混合ガソリン</t>
    <rPh sb="0" eb="2">
      <t>コンゴウ</t>
    </rPh>
    <phoneticPr fontId="3"/>
  </si>
  <si>
    <t>草刈り機の替え刃</t>
    <rPh sb="0" eb="2">
      <t>クサカ</t>
    </rPh>
    <rPh sb="3" eb="4">
      <t>キ</t>
    </rPh>
    <rPh sb="5" eb="6">
      <t>カ</t>
    </rPh>
    <rPh sb="7" eb="8">
      <t>バ</t>
    </rPh>
    <phoneticPr fontId="3"/>
  </si>
  <si>
    <t>単価</t>
    <rPh sb="0" eb="1">
      <t>タン</t>
    </rPh>
    <phoneticPr fontId="3"/>
  </si>
  <si>
    <t>個数</t>
    <rPh sb="0" eb="2">
      <t>コスウ</t>
    </rPh>
    <phoneticPr fontId="3"/>
  </si>
  <si>
    <t>日　付</t>
    <rPh sb="0" eb="1">
      <t>ニチ</t>
    </rPh>
    <rPh sb="2" eb="3">
      <t>フ</t>
    </rPh>
    <phoneticPr fontId="3"/>
  </si>
  <si>
    <t>チェーンソーのオイル</t>
  </si>
  <si>
    <t>大分市地域お互いさま活動事業補助金　収支予算書</t>
    <rPh sb="0" eb="5">
      <t>オオイタシチイキ</t>
    </rPh>
    <rPh sb="6" eb="7">
      <t>タガ</t>
    </rPh>
    <rPh sb="14" eb="17">
      <t>ホジョキン</t>
    </rPh>
    <rPh sb="18" eb="20">
      <t>シュウシ</t>
    </rPh>
    <rPh sb="20" eb="22">
      <t>ヨサン</t>
    </rPh>
    <rPh sb="22" eb="23">
      <t>ショ</t>
    </rPh>
    <phoneticPr fontId="3"/>
  </si>
  <si>
    <t>（参考）</t>
    <rPh sb="1" eb="3">
      <t>サンコウ</t>
    </rPh>
    <phoneticPr fontId="3"/>
  </si>
  <si>
    <t>概算交付申請額</t>
    <rPh sb="0" eb="2">
      <t>ガイサン</t>
    </rPh>
    <rPh sb="2" eb="4">
      <t>コウフ</t>
    </rPh>
    <rPh sb="4" eb="6">
      <t>シンセイ</t>
    </rPh>
    <rPh sb="6" eb="7">
      <t>ガク</t>
    </rPh>
    <phoneticPr fontId="3"/>
  </si>
  <si>
    <t>年度当初に交付申請する金額</t>
    <rPh sb="0" eb="2">
      <t>ネンド</t>
    </rPh>
    <rPh sb="2" eb="4">
      <t>トウショ</t>
    </rPh>
    <rPh sb="5" eb="7">
      <t>コウフ</t>
    </rPh>
    <rPh sb="7" eb="9">
      <t>シンセイ</t>
    </rPh>
    <rPh sb="11" eb="13">
      <t>キンガク</t>
    </rPh>
    <phoneticPr fontId="3"/>
  </si>
  <si>
    <t>補助対象経費（支出合計）と同じ額</t>
    <rPh sb="0" eb="2">
      <t>ホジョ</t>
    </rPh>
    <rPh sb="2" eb="4">
      <t>タイショウ</t>
    </rPh>
    <rPh sb="4" eb="6">
      <t>ケイヒ</t>
    </rPh>
    <rPh sb="7" eb="9">
      <t>シシュツ</t>
    </rPh>
    <rPh sb="9" eb="11">
      <t>ゴウケイ</t>
    </rPh>
    <rPh sb="13" eb="14">
      <t>オナ</t>
    </rPh>
    <rPh sb="15" eb="16">
      <t>ガク</t>
    </rPh>
    <phoneticPr fontId="3"/>
  </si>
  <si>
    <t>日付等</t>
    <rPh sb="0" eb="1">
      <t>ニチ</t>
    </rPh>
    <rPh sb="1" eb="2">
      <t>フ</t>
    </rPh>
    <rPh sb="2" eb="3">
      <t>トウ</t>
    </rPh>
    <phoneticPr fontId="3"/>
  </si>
  <si>
    <t>合計金額（円）
（右の金額が収支予算書の消耗品費に反映される）</t>
    <rPh sb="0" eb="2">
      <t>ゴウケイ</t>
    </rPh>
    <rPh sb="2" eb="4">
      <t>キンガク</t>
    </rPh>
    <rPh sb="5" eb="6">
      <t>エン</t>
    </rPh>
    <rPh sb="9" eb="10">
      <t>ミギ</t>
    </rPh>
    <rPh sb="11" eb="13">
      <t>キンガク</t>
    </rPh>
    <rPh sb="14" eb="16">
      <t>シュウシ</t>
    </rPh>
    <rPh sb="16" eb="19">
      <t>ヨサンショ</t>
    </rPh>
    <rPh sb="20" eb="22">
      <t>ショウモウ</t>
    </rPh>
    <rPh sb="22" eb="23">
      <t>ヒン</t>
    </rPh>
    <rPh sb="23" eb="24">
      <t>ヒ</t>
    </rPh>
    <rPh sb="25" eb="27">
      <t>ハンエイ</t>
    </rPh>
    <phoneticPr fontId="3"/>
  </si>
  <si>
    <t>金　額（概算）</t>
    <rPh sb="0" eb="1">
      <t>キン</t>
    </rPh>
    <rPh sb="2" eb="3">
      <t>ガク</t>
    </rPh>
    <rPh sb="4" eb="6">
      <t>ガイサン</t>
    </rPh>
    <phoneticPr fontId="3"/>
  </si>
  <si>
    <t xml:space="preserve">  別紙参照</t>
    <rPh sb="2" eb="4">
      <t>ベッシ</t>
    </rPh>
    <rPh sb="4" eb="6">
      <t>サンショウ</t>
    </rPh>
    <phoneticPr fontId="3"/>
  </si>
  <si>
    <t>校区社協補助金　等</t>
    <rPh sb="0" eb="2">
      <t>コウク</t>
    </rPh>
    <rPh sb="2" eb="4">
      <t>シャキョウ</t>
    </rPh>
    <rPh sb="4" eb="7">
      <t>ホジョキン</t>
    </rPh>
    <rPh sb="8" eb="9">
      <t>トウ</t>
    </rPh>
    <phoneticPr fontId="3"/>
  </si>
  <si>
    <t>➀基本額</t>
    <rPh sb="1" eb="3">
      <t>キホン</t>
    </rPh>
    <rPh sb="3" eb="4">
      <t>ガク</t>
    </rPh>
    <phoneticPr fontId="3"/>
  </si>
  <si>
    <t>②加算額</t>
    <rPh sb="1" eb="4">
      <t>カサンガク</t>
    </rPh>
    <phoneticPr fontId="3"/>
  </si>
  <si>
    <t>補助対象経費（基）</t>
    <rPh sb="0" eb="2">
      <t>ホジョ</t>
    </rPh>
    <rPh sb="2" eb="4">
      <t>タイショウ</t>
    </rPh>
    <rPh sb="4" eb="6">
      <t>ケイヒ</t>
    </rPh>
    <rPh sb="7" eb="8">
      <t>モトイ</t>
    </rPh>
    <phoneticPr fontId="3"/>
  </si>
  <si>
    <t>　補助対象経費（基）</t>
    <rPh sb="1" eb="3">
      <t>ホジョ</t>
    </rPh>
    <rPh sb="3" eb="5">
      <t>タイショウ</t>
    </rPh>
    <rPh sb="5" eb="7">
      <t>ケイヒ</t>
    </rPh>
    <rPh sb="8" eb="9">
      <t>モトイ</t>
    </rPh>
    <phoneticPr fontId="3"/>
  </si>
  <si>
    <t>　「200,000円」と上記で計算された「補助対象経費」のどちらか低い額</t>
    <rPh sb="9" eb="10">
      <t>エン</t>
    </rPh>
    <rPh sb="12" eb="14">
      <t>ジョウキ</t>
    </rPh>
    <rPh sb="15" eb="17">
      <t>ケイサン</t>
    </rPh>
    <rPh sb="21" eb="23">
      <t>ホジョ</t>
    </rPh>
    <rPh sb="23" eb="25">
      <t>タイショウ</t>
    </rPh>
    <rPh sb="25" eb="27">
      <t>ケイヒ</t>
    </rPh>
    <rPh sb="33" eb="34">
      <t>ヒク</t>
    </rPh>
    <rPh sb="35" eb="36">
      <t>ガク</t>
    </rPh>
    <phoneticPr fontId="3"/>
  </si>
  <si>
    <t>　　※支出の合計額が200,000円以下の場合は、基本額のみ交付されます。</t>
    <rPh sb="3" eb="5">
      <t>シシュツ</t>
    </rPh>
    <rPh sb="6" eb="8">
      <t>ゴウケイ</t>
    </rPh>
    <rPh sb="8" eb="9">
      <t>ガク</t>
    </rPh>
    <rPh sb="13" eb="18">
      <t>０００エン</t>
    </rPh>
    <rPh sb="18" eb="20">
      <t>イカ</t>
    </rPh>
    <rPh sb="21" eb="23">
      <t>バアイ</t>
    </rPh>
    <rPh sb="25" eb="27">
      <t>キホン</t>
    </rPh>
    <rPh sb="27" eb="28">
      <t>ガク</t>
    </rPh>
    <rPh sb="30" eb="32">
      <t>コウフ</t>
    </rPh>
    <phoneticPr fontId="3"/>
  </si>
  <si>
    <t>＋</t>
    <phoneticPr fontId="3"/>
  </si>
  <si>
    <t>③補助額</t>
    <rPh sb="1" eb="3">
      <t>ホジョ</t>
    </rPh>
    <rPh sb="3" eb="4">
      <t>ガク</t>
    </rPh>
    <phoneticPr fontId="3"/>
  </si>
  <si>
    <t>⇑</t>
    <phoneticPr fontId="3"/>
  </si>
  <si>
    <t>活動計画（報告書）のA欄の割合をかける</t>
    <rPh sb="0" eb="2">
      <t>カツドウ</t>
    </rPh>
    <rPh sb="2" eb="4">
      <t>ケイカク</t>
    </rPh>
    <rPh sb="5" eb="7">
      <t>ホウコク</t>
    </rPh>
    <rPh sb="7" eb="8">
      <t>ショ</t>
    </rPh>
    <rPh sb="11" eb="12">
      <t>ラン</t>
    </rPh>
    <rPh sb="13" eb="15">
      <t>ワリアイ</t>
    </rPh>
    <phoneticPr fontId="3"/>
  </si>
  <si>
    <t>「補助対象経費」　―　「補助対象経費に対する補助金等」　</t>
    <rPh sb="1" eb="3">
      <t>ホジョ</t>
    </rPh>
    <rPh sb="3" eb="5">
      <t>タイショウ</t>
    </rPh>
    <rPh sb="5" eb="7">
      <t>ケイヒ</t>
    </rPh>
    <rPh sb="12" eb="14">
      <t>ホジョ</t>
    </rPh>
    <rPh sb="14" eb="16">
      <t>タイショウ</t>
    </rPh>
    <rPh sb="16" eb="18">
      <t>ケイヒ</t>
    </rPh>
    <rPh sb="19" eb="20">
      <t>タイ</t>
    </rPh>
    <rPh sb="22" eb="25">
      <t>ホジョキン</t>
    </rPh>
    <rPh sb="25" eb="26">
      <t>トウ</t>
    </rPh>
    <phoneticPr fontId="3"/>
  </si>
  <si>
    <t>事務局役員手当　16,000×3人</t>
    <rPh sb="0" eb="3">
      <t>ジムキョク</t>
    </rPh>
    <rPh sb="3" eb="5">
      <t>ヤクイン</t>
    </rPh>
    <rPh sb="5" eb="7">
      <t>テアテ</t>
    </rPh>
    <rPh sb="16" eb="17">
      <t>ニン</t>
    </rPh>
    <phoneticPr fontId="3"/>
  </si>
  <si>
    <t>購入予定の物品</t>
    <rPh sb="0" eb="2">
      <t>コウニュウ</t>
    </rPh>
    <rPh sb="2" eb="4">
      <t>ヨテイ</t>
    </rPh>
    <rPh sb="5" eb="7">
      <t>ブッピン</t>
    </rPh>
    <phoneticPr fontId="3"/>
  </si>
  <si>
    <t>文房具・手袋・ゴミ袋等</t>
    <rPh sb="0" eb="3">
      <t>ブンボウグ</t>
    </rPh>
    <rPh sb="4" eb="6">
      <t>テブクロ</t>
    </rPh>
    <rPh sb="9" eb="10">
      <t>ブクロ</t>
    </rPh>
    <rPh sb="10" eb="11">
      <t>トウ</t>
    </rPh>
    <phoneticPr fontId="3"/>
  </si>
  <si>
    <t>予算額なので便宜上
この入力</t>
    <rPh sb="0" eb="3">
      <t>ヨサンガク</t>
    </rPh>
    <rPh sb="6" eb="8">
      <t>ベンギ</t>
    </rPh>
    <rPh sb="8" eb="9">
      <t>ジョウ</t>
    </rPh>
    <rPh sb="12" eb="14">
      <t>ニュウリョク</t>
    </rPh>
    <phoneticPr fontId="3"/>
  </si>
  <si>
    <t>ポスター</t>
    <phoneticPr fontId="3"/>
  </si>
  <si>
    <t>郵送代・携帯契約代・携帯使用代</t>
    <rPh sb="0" eb="2">
      <t>ユウソウ</t>
    </rPh>
    <rPh sb="2" eb="3">
      <t>ダイ</t>
    </rPh>
    <rPh sb="4" eb="6">
      <t>ケイタイ</t>
    </rPh>
    <rPh sb="6" eb="8">
      <t>ケイヤク</t>
    </rPh>
    <rPh sb="8" eb="9">
      <t>ダイ</t>
    </rPh>
    <rPh sb="10" eb="12">
      <t>ケイタイ</t>
    </rPh>
    <rPh sb="12" eb="14">
      <t>シヨウ</t>
    </rPh>
    <rPh sb="14" eb="15">
      <t>ダイ</t>
    </rPh>
    <phoneticPr fontId="3"/>
  </si>
  <si>
    <t>福祉サービス総合補償</t>
    <rPh sb="0" eb="2">
      <t>フクシ</t>
    </rPh>
    <rPh sb="6" eb="8">
      <t>ソウゴウ</t>
    </rPh>
    <rPh sb="8" eb="10">
      <t>ホショウ</t>
    </rPh>
    <phoneticPr fontId="3"/>
  </si>
  <si>
    <t>公民館使用料・事務所借り上げ料
軽トラリース料</t>
    <rPh sb="0" eb="3">
      <t>コウミンカン</t>
    </rPh>
    <rPh sb="3" eb="6">
      <t>シヨウリョウ</t>
    </rPh>
    <rPh sb="7" eb="9">
      <t>ジム</t>
    </rPh>
    <rPh sb="9" eb="10">
      <t>ショ</t>
    </rPh>
    <rPh sb="10" eb="15">
      <t>カリアゲリョウ</t>
    </rPh>
    <rPh sb="16" eb="17">
      <t>ケイ</t>
    </rPh>
    <rPh sb="22" eb="23">
      <t>リョウ</t>
    </rPh>
    <phoneticPr fontId="3"/>
  </si>
  <si>
    <t>会議室（ホルト）借上料、会議お茶代</t>
    <rPh sb="0" eb="2">
      <t>カイギ</t>
    </rPh>
    <rPh sb="2" eb="3">
      <t>シツ</t>
    </rPh>
    <rPh sb="8" eb="9">
      <t>シャク</t>
    </rPh>
    <rPh sb="9" eb="10">
      <t>ジョウ</t>
    </rPh>
    <rPh sb="10" eb="11">
      <t>リョウ</t>
    </rPh>
    <rPh sb="12" eb="14">
      <t>カイギ</t>
    </rPh>
    <rPh sb="15" eb="17">
      <t>チャダイ</t>
    </rPh>
    <phoneticPr fontId="3"/>
  </si>
  <si>
    <t>支援者研修講師謝礼金</t>
    <rPh sb="0" eb="3">
      <t>シエンシャ</t>
    </rPh>
    <rPh sb="3" eb="5">
      <t>ケンシュウ</t>
    </rPh>
    <rPh sb="5" eb="7">
      <t>コウシ</t>
    </rPh>
    <rPh sb="7" eb="10">
      <t>シャレイキン</t>
    </rPh>
    <phoneticPr fontId="3"/>
  </si>
  <si>
    <t>〇〇校区お助け隊</t>
    <rPh sb="2" eb="4">
      <t>コウク</t>
    </rPh>
    <rPh sb="5" eb="6">
      <t>タス</t>
    </rPh>
    <rPh sb="7" eb="8">
      <t>タイ</t>
    </rPh>
    <phoneticPr fontId="3"/>
  </si>
  <si>
    <t>利用者の合計</t>
    <rPh sb="0" eb="3">
      <t>リヨウシャ</t>
    </rPh>
    <rPh sb="4" eb="6">
      <t>ゴウケイ</t>
    </rPh>
    <phoneticPr fontId="3"/>
  </si>
  <si>
    <t>うち、要支援・事業対象者</t>
    <rPh sb="3" eb="6">
      <t>ヨウシエン</t>
    </rPh>
    <rPh sb="7" eb="9">
      <t>ジギョウ</t>
    </rPh>
    <rPh sb="9" eb="12">
      <t>タイショウシャ</t>
    </rPh>
    <phoneticPr fontId="3"/>
  </si>
  <si>
    <t>２０～２９%</t>
    <phoneticPr fontId="3"/>
  </si>
  <si>
    <t>１０～１９％</t>
    <phoneticPr fontId="3"/>
  </si>
  <si>
    <t>３０～３９％</t>
    <phoneticPr fontId="3"/>
  </si>
  <si>
    <t>４０～４９％</t>
    <phoneticPr fontId="3"/>
  </si>
  <si>
    <r>
      <t xml:space="preserve">ー </t>
    </r>
    <r>
      <rPr>
        <b/>
        <sz val="14"/>
        <color theme="1"/>
        <rFont val="游ゴシック"/>
        <family val="3"/>
        <charset val="128"/>
        <scheme val="minor"/>
      </rPr>
      <t>200,000</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</si>
</sst>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5" x14ac:knownFonts="1">
    <font>
      <sz val="11"/>
      <color theme="1"/>
      <name val="ＭＳ Ｐゴシック"/>
      <family val="2"/>
      <charset val="128"/>
    </font>
    <font>
      <sz val="11"/>
      <color theme="1"/>
      <name val="ＭＳ Ｐゴシック"/>
      <family val="2"/>
      <charset val="128"/>
    </font>
    <font>
      <sz val="11"/>
      <color theme="1"/>
      <name val="游ゴシック"/>
      <family val="3"/>
      <charset val="128"/>
    </font>
    <font>
      <sz val="6"/>
      <name val="ＭＳ Ｐゴシック"/>
      <family val="2"/>
      <charset val="128"/>
    </font>
    <font>
      <b/>
      <sz val="11"/>
      <color theme="1"/>
      <name val="游ゴシック"/>
      <family val="3"/>
      <charset val="128"/>
    </font>
    <font>
      <b/>
      <sz val="12"/>
      <color theme="1"/>
      <name val="游ゴシック"/>
      <family val="3"/>
      <charset val="128"/>
    </font>
    <font>
      <b/>
      <sz val="14"/>
      <color theme="1"/>
      <name val="游ゴシック"/>
      <family val="3"/>
      <charset val="128"/>
    </font>
    <font>
      <sz val="12"/>
      <color theme="1"/>
      <name val="游ゴシック"/>
      <family val="3"/>
      <charset val="128"/>
    </font>
    <font>
      <sz val="14"/>
      <color theme="1"/>
      <name val="游ゴシック"/>
      <family val="3"/>
      <charset val="128"/>
    </font>
    <font>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1"/>
      <color rgb="FFFF0000"/>
      <name val="游ゴシック"/>
      <family val="3"/>
      <charset val="128"/>
      <scheme val="minor"/>
    </font>
    <font>
      <b/>
      <sz val="14"/>
      <color rgb="FFFF0000"/>
      <name val="游ゴシック"/>
      <family val="3"/>
      <charset val="128"/>
      <scheme val="minor"/>
    </font>
    <font>
      <b/>
      <sz val="14"/>
      <color rgb="FF0070C0"/>
      <name val="游ゴシック"/>
      <family val="3"/>
      <charset val="128"/>
      <scheme val="minor"/>
    </font>
    <font>
      <b/>
      <sz val="14"/>
      <color rgb="FF00B050"/>
      <name val="游ゴシック"/>
      <family val="3"/>
      <charset val="128"/>
      <scheme val="minor"/>
    </font>
    <font>
      <b/>
      <sz val="16"/>
      <color theme="1"/>
      <name val="游ゴシック"/>
      <family val="3"/>
      <charset val="128"/>
      <scheme val="minor"/>
    </font>
    <font>
      <sz val="16"/>
      <color theme="1"/>
      <name val="游ゴシック"/>
      <family val="3"/>
      <charset val="128"/>
      <scheme val="minor"/>
    </font>
    <font>
      <b/>
      <sz val="20"/>
      <color theme="1"/>
      <name val="游ゴシック"/>
      <family val="3"/>
      <charset val="128"/>
      <scheme val="minor"/>
    </font>
    <font>
      <b/>
      <sz val="20"/>
      <color rgb="FF002060"/>
      <name val="游ゴシック"/>
      <family val="3"/>
      <charset val="128"/>
      <scheme val="minor"/>
    </font>
    <font>
      <b/>
      <sz val="20"/>
      <color rgb="FFFF0000"/>
      <name val="游ゴシック"/>
      <family val="3"/>
      <charset val="128"/>
      <scheme val="minor"/>
    </font>
    <font>
      <b/>
      <sz val="11"/>
      <color theme="1"/>
      <name val="游ゴシック"/>
      <family val="3"/>
      <charset val="128"/>
      <scheme val="minor"/>
    </font>
    <font>
      <sz val="10"/>
      <color theme="1"/>
      <name val="游ゴシック"/>
      <family val="3"/>
      <charset val="128"/>
    </font>
    <font>
      <b/>
      <sz val="16"/>
      <color theme="1"/>
      <name val="游ゴシック"/>
      <family val="3"/>
      <charset val="128"/>
    </font>
    <font>
      <sz val="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4"/>
      <color theme="0"/>
      <name val="游ゴシック"/>
      <family val="3"/>
      <charset val="128"/>
      <scheme val="minor"/>
    </font>
    <font>
      <sz val="11"/>
      <color theme="0"/>
      <name val="游ゴシック"/>
      <family val="3"/>
      <charset val="128"/>
      <scheme val="minor"/>
    </font>
    <font>
      <sz val="10"/>
      <color theme="0"/>
      <name val="游ゴシック"/>
      <family val="3"/>
      <charset val="128"/>
      <scheme val="minor"/>
    </font>
    <font>
      <b/>
      <sz val="14"/>
      <color theme="0"/>
      <name val="游ゴシック"/>
      <family val="3"/>
      <charset val="128"/>
      <scheme val="minor"/>
    </font>
    <font>
      <sz val="9"/>
      <color theme="1"/>
      <name val="游ゴシック"/>
      <family val="3"/>
      <charset val="128"/>
    </font>
    <font>
      <sz val="8"/>
      <color theme="1"/>
      <name val="游ゴシック"/>
      <family val="3"/>
      <charset val="128"/>
    </font>
    <font>
      <b/>
      <sz val="14"/>
      <name val="游ゴシック"/>
      <family val="3"/>
      <charset val="128"/>
      <scheme val="minor"/>
    </font>
    <font>
      <b/>
      <sz val="12"/>
      <color theme="1"/>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6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FF0000"/>
      </left>
      <right style="thick">
        <color rgb="FFFF0000"/>
      </right>
      <top style="thick">
        <color rgb="FFFF0000"/>
      </top>
      <bottom style="thick">
        <color rgb="FFFF0000"/>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ck">
        <color rgb="FF00FF00"/>
      </left>
      <right/>
      <top style="thick">
        <color rgb="FF00FF00"/>
      </top>
      <bottom style="thick">
        <color rgb="FF00FF00"/>
      </bottom>
      <diagonal/>
    </border>
    <border>
      <left/>
      <right/>
      <top style="thick">
        <color rgb="FF00FF00"/>
      </top>
      <bottom style="thick">
        <color rgb="FF00FF00"/>
      </bottom>
      <diagonal/>
    </border>
    <border>
      <left/>
      <right style="thick">
        <color rgb="FF00FF00"/>
      </right>
      <top style="thick">
        <color rgb="FF00FF00"/>
      </top>
      <bottom style="thick">
        <color rgb="FF00FF00"/>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4">
    <xf numFmtId="0" fontId="0" fillId="0" borderId="0" xfId="0">
      <alignment vertical="center"/>
    </xf>
    <xf numFmtId="0" fontId="2" fillId="0" borderId="0" xfId="0" applyFont="1">
      <alignment vertical="center"/>
    </xf>
    <xf numFmtId="0" fontId="4" fillId="0" borderId="0" xfId="0" applyFont="1">
      <alignment vertical="center"/>
    </xf>
    <xf numFmtId="38" fontId="8" fillId="0" borderId="28" xfId="1" applyFont="1" applyBorder="1">
      <alignment vertical="center"/>
    </xf>
    <xf numFmtId="0" fontId="2" fillId="0" borderId="1" xfId="0" applyFont="1" applyBorder="1">
      <alignment vertical="center"/>
    </xf>
    <xf numFmtId="0" fontId="2" fillId="0" borderId="32" xfId="0" applyFont="1" applyBorder="1">
      <alignment vertical="center"/>
    </xf>
    <xf numFmtId="0" fontId="2" fillId="0" borderId="33" xfId="0" applyFont="1" applyBorder="1">
      <alignment vertical="center"/>
    </xf>
    <xf numFmtId="0" fontId="4" fillId="0" borderId="0" xfId="0" applyFont="1" applyAlignment="1">
      <alignment vertical="center"/>
    </xf>
    <xf numFmtId="38" fontId="8" fillId="0" borderId="0" xfId="1" applyFont="1" applyFill="1" applyBorder="1">
      <alignment vertical="center"/>
    </xf>
    <xf numFmtId="0" fontId="2" fillId="0" borderId="45" xfId="0" applyFont="1" applyBorder="1">
      <alignment vertical="center"/>
    </xf>
    <xf numFmtId="38" fontId="8" fillId="2" borderId="3" xfId="1" applyFont="1" applyFill="1" applyBorder="1">
      <alignment vertical="center"/>
    </xf>
    <xf numFmtId="38" fontId="8" fillId="2" borderId="27" xfId="1" applyFont="1" applyFill="1" applyBorder="1">
      <alignment vertical="center"/>
    </xf>
    <xf numFmtId="0" fontId="6" fillId="3" borderId="3" xfId="0" applyFont="1" applyFill="1" applyBorder="1" applyAlignment="1">
      <alignment horizontal="center" vertical="center"/>
    </xf>
    <xf numFmtId="0" fontId="6" fillId="3" borderId="36" xfId="0" applyFont="1" applyFill="1" applyBorder="1" applyAlignment="1">
      <alignment horizontal="center" vertical="center"/>
    </xf>
    <xf numFmtId="0" fontId="2" fillId="2" borderId="3" xfId="0" applyFont="1" applyFill="1" applyBorder="1">
      <alignment vertical="center"/>
    </xf>
    <xf numFmtId="0" fontId="4" fillId="0" borderId="0" xfId="0" applyFont="1" applyAlignment="1">
      <alignment horizontal="right" vertical="center"/>
    </xf>
    <xf numFmtId="0" fontId="7" fillId="0" borderId="43" xfId="0" applyFont="1" applyBorder="1">
      <alignment vertical="center"/>
    </xf>
    <xf numFmtId="0" fontId="7" fillId="0" borderId="44" xfId="0" applyFont="1" applyBorder="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1" fillId="0" borderId="0" xfId="0" applyFont="1" applyAlignment="1">
      <alignment horizontal="right" vertical="center"/>
    </xf>
    <xf numFmtId="0" fontId="9" fillId="0" borderId="2" xfId="0" applyFont="1" applyBorder="1">
      <alignment vertical="center"/>
    </xf>
    <xf numFmtId="0" fontId="5" fillId="0" borderId="0" xfId="0" applyFont="1" applyFill="1" applyBorder="1" applyAlignment="1">
      <alignment vertical="center"/>
    </xf>
    <xf numFmtId="0" fontId="2" fillId="0" borderId="0" xfId="0" applyFont="1" applyFill="1" applyBorder="1" applyAlignment="1">
      <alignment vertical="center"/>
    </xf>
    <xf numFmtId="38" fontId="8" fillId="0" borderId="30" xfId="1" applyFont="1" applyFill="1" applyBorder="1">
      <alignment vertical="center"/>
    </xf>
    <xf numFmtId="38" fontId="8" fillId="0" borderId="27" xfId="1" applyFont="1" applyFill="1" applyBorder="1">
      <alignment vertical="center"/>
    </xf>
    <xf numFmtId="38" fontId="8" fillId="0" borderId="3" xfId="1" applyFont="1" applyFill="1" applyBorder="1">
      <alignment vertical="center"/>
    </xf>
    <xf numFmtId="38" fontId="8" fillId="0" borderId="29" xfId="1" applyFont="1" applyFill="1" applyBorder="1">
      <alignment vertical="center"/>
    </xf>
    <xf numFmtId="38" fontId="8" fillId="2" borderId="26" xfId="1" applyFont="1" applyFill="1" applyBorder="1">
      <alignment vertical="center"/>
    </xf>
    <xf numFmtId="38" fontId="8" fillId="2" borderId="34" xfId="1" applyFont="1" applyFill="1" applyBorder="1">
      <alignment vertical="center"/>
    </xf>
    <xf numFmtId="0" fontId="9" fillId="0" borderId="0" xfId="0" applyFont="1" applyFill="1">
      <alignment vertical="center"/>
    </xf>
    <xf numFmtId="0" fontId="9" fillId="0" borderId="0" xfId="0" applyFont="1" applyFill="1" applyAlignment="1">
      <alignment horizontal="right" vertical="center"/>
    </xf>
    <xf numFmtId="0" fontId="9" fillId="2" borderId="50" xfId="0" applyFont="1" applyFill="1" applyBorder="1">
      <alignment vertical="center"/>
    </xf>
    <xf numFmtId="0" fontId="15" fillId="2" borderId="50" xfId="0" applyFont="1" applyFill="1" applyBorder="1">
      <alignment vertical="center"/>
    </xf>
    <xf numFmtId="0" fontId="9" fillId="0" borderId="2" xfId="0" applyFont="1" applyBorder="1" applyAlignment="1">
      <alignment horizontal="center" vertical="center" wrapText="1"/>
    </xf>
    <xf numFmtId="0" fontId="9" fillId="0" borderId="51" xfId="0" applyFont="1" applyBorder="1">
      <alignment vertical="center"/>
    </xf>
    <xf numFmtId="1" fontId="9" fillId="0" borderId="11" xfId="0" applyNumberFormat="1" applyFont="1" applyFill="1" applyBorder="1">
      <alignment vertical="center"/>
    </xf>
    <xf numFmtId="0" fontId="9" fillId="0" borderId="52" xfId="0" applyFont="1" applyBorder="1">
      <alignment vertical="center"/>
    </xf>
    <xf numFmtId="0" fontId="9" fillId="0" borderId="53" xfId="0" applyFont="1" applyBorder="1">
      <alignment vertical="center"/>
    </xf>
    <xf numFmtId="0" fontId="9" fillId="0" borderId="41" xfId="0" applyFont="1" applyBorder="1">
      <alignment vertical="center"/>
    </xf>
    <xf numFmtId="0" fontId="9" fillId="0" borderId="0" xfId="0" applyFont="1" applyBorder="1">
      <alignment vertical="center"/>
    </xf>
    <xf numFmtId="0" fontId="9" fillId="0" borderId="54" xfId="0" applyFont="1" applyBorder="1">
      <alignment vertical="center"/>
    </xf>
    <xf numFmtId="0" fontId="9" fillId="0" borderId="55" xfId="0" applyFont="1" applyBorder="1" applyAlignment="1">
      <alignment horizontal="center" vertical="center"/>
    </xf>
    <xf numFmtId="0" fontId="9" fillId="0" borderId="0" xfId="0" applyFont="1" applyFill="1" applyBorder="1" applyAlignment="1">
      <alignment horizontal="center" vertical="center"/>
    </xf>
    <xf numFmtId="3" fontId="10" fillId="0" borderId="0" xfId="0" applyNumberFormat="1" applyFont="1" applyFill="1" applyBorder="1" applyAlignment="1">
      <alignment horizontal="center" vertical="center"/>
    </xf>
    <xf numFmtId="0" fontId="9" fillId="0" borderId="54" xfId="0" applyFont="1" applyBorder="1" applyAlignment="1">
      <alignment horizontal="right" vertical="center" indent="1"/>
    </xf>
    <xf numFmtId="0" fontId="9" fillId="0" borderId="41" xfId="0" applyFont="1" applyBorder="1" applyAlignment="1">
      <alignment horizontal="right" vertical="center"/>
    </xf>
    <xf numFmtId="0" fontId="12" fillId="0" borderId="0" xfId="0" applyFont="1" applyBorder="1">
      <alignment vertical="center"/>
    </xf>
    <xf numFmtId="0" fontId="9" fillId="0" borderId="0" xfId="0" applyFont="1" applyBorder="1" applyAlignment="1">
      <alignment horizontal="center" vertical="center"/>
    </xf>
    <xf numFmtId="0" fontId="9" fillId="0" borderId="42" xfId="0" applyFont="1" applyBorder="1">
      <alignment vertical="center"/>
    </xf>
    <xf numFmtId="0" fontId="9" fillId="0" borderId="57" xfId="0" applyFont="1" applyBorder="1">
      <alignment vertical="center"/>
    </xf>
    <xf numFmtId="0" fontId="11" fillId="0" borderId="0" xfId="0" applyFont="1" applyFill="1" applyAlignment="1">
      <alignment horizontal="right" vertical="center"/>
    </xf>
    <xf numFmtId="0" fontId="2" fillId="0" borderId="2" xfId="0" applyFont="1" applyBorder="1" applyAlignment="1">
      <alignment horizontal="right" vertical="center"/>
    </xf>
    <xf numFmtId="0" fontId="2" fillId="0" borderId="22" xfId="0" applyFont="1" applyBorder="1" applyAlignment="1">
      <alignment horizontal="right" vertical="center" wrapText="1"/>
    </xf>
    <xf numFmtId="0" fontId="23" fillId="2" borderId="2" xfId="0" applyFont="1" applyFill="1" applyBorder="1" applyAlignment="1">
      <alignment horizontal="center" vertical="center"/>
    </xf>
    <xf numFmtId="0" fontId="23" fillId="2" borderId="6" xfId="0" applyFont="1" applyFill="1" applyBorder="1" applyAlignment="1">
      <alignment horizontal="center" vertical="center"/>
    </xf>
    <xf numFmtId="0" fontId="22" fillId="0" borderId="0" xfId="0" applyFont="1">
      <alignment vertical="center"/>
    </xf>
    <xf numFmtId="0" fontId="9" fillId="0" borderId="0" xfId="0" applyFont="1" applyBorder="1" applyAlignment="1">
      <alignment horizontal="right" vertical="center"/>
    </xf>
    <xf numFmtId="0" fontId="9" fillId="0" borderId="55" xfId="0" applyFont="1" applyBorder="1">
      <alignment vertical="center"/>
    </xf>
    <xf numFmtId="0" fontId="9" fillId="0" borderId="6" xfId="0" applyFont="1" applyBorder="1">
      <alignment vertical="center"/>
    </xf>
    <xf numFmtId="0" fontId="9" fillId="0" borderId="58"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59"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38" fontId="9" fillId="0" borderId="14" xfId="1" applyFont="1" applyBorder="1" applyAlignment="1">
      <alignment horizontal="center" vertical="center"/>
    </xf>
    <xf numFmtId="38" fontId="9" fillId="2" borderId="11" xfId="1" applyFont="1" applyFill="1" applyBorder="1">
      <alignment vertical="center"/>
    </xf>
    <xf numFmtId="38" fontId="9" fillId="0" borderId="0" xfId="1" applyFont="1">
      <alignment vertical="center"/>
    </xf>
    <xf numFmtId="0" fontId="24" fillId="0" borderId="6" xfId="0" applyFont="1" applyBorder="1" applyAlignment="1">
      <alignment vertical="center" wrapText="1"/>
    </xf>
    <xf numFmtId="0" fontId="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3" borderId="13" xfId="0" applyFont="1" applyFill="1" applyBorder="1" applyAlignment="1">
      <alignment horizontal="center" vertical="center"/>
    </xf>
    <xf numFmtId="0" fontId="5" fillId="3" borderId="20" xfId="0" applyFont="1" applyFill="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6" fillId="3" borderId="13"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2" fillId="2" borderId="22" xfId="0" applyFont="1" applyFill="1" applyBorder="1" applyAlignment="1">
      <alignment horizontal="left" vertical="center"/>
    </xf>
    <xf numFmtId="0" fontId="2" fillId="2" borderId="2" xfId="0" applyFont="1" applyFill="1" applyBorder="1" applyAlignment="1">
      <alignment horizontal="left" vertical="center"/>
    </xf>
    <xf numFmtId="0" fontId="2" fillId="2" borderId="6" xfId="0" applyFont="1" applyFill="1" applyBorder="1" applyAlignment="1">
      <alignment horizontal="left" vertical="center"/>
    </xf>
    <xf numFmtId="0" fontId="5" fillId="3" borderId="35" xfId="0" applyFont="1" applyFill="1" applyBorder="1" applyAlignment="1">
      <alignment horizontal="center" vertical="center" textRotation="255"/>
    </xf>
    <xf numFmtId="0" fontId="5" fillId="3" borderId="41" xfId="0" applyFont="1" applyFill="1" applyBorder="1" applyAlignment="1">
      <alignment horizontal="center" vertical="center" textRotation="255"/>
    </xf>
    <xf numFmtId="0" fontId="5" fillId="3" borderId="42" xfId="0" applyFont="1" applyFill="1" applyBorder="1" applyAlignment="1">
      <alignment horizontal="center" vertical="center" textRotation="255"/>
    </xf>
    <xf numFmtId="0" fontId="5" fillId="3" borderId="19" xfId="0" applyFont="1" applyFill="1" applyBorder="1" applyAlignment="1">
      <alignment horizontal="center" vertical="center"/>
    </xf>
    <xf numFmtId="0" fontId="2" fillId="0" borderId="24"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5" fillId="3" borderId="16" xfId="0" applyFont="1" applyFill="1" applyBorder="1" applyAlignment="1">
      <alignment horizontal="center" vertical="center"/>
    </xf>
    <xf numFmtId="0" fontId="2" fillId="0" borderId="25"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6" fillId="0" borderId="0" xfId="0" applyFont="1" applyAlignment="1">
      <alignment horizontal="center" vertical="center"/>
    </xf>
    <xf numFmtId="0" fontId="4" fillId="2" borderId="1" xfId="0" applyFont="1" applyFill="1" applyBorder="1" applyAlignment="1">
      <alignment horizontal="center" vertical="center"/>
    </xf>
    <xf numFmtId="0" fontId="5" fillId="3" borderId="26"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5" fillId="3" borderId="34" xfId="0" applyFont="1" applyFill="1" applyBorder="1" applyAlignment="1">
      <alignment horizontal="center" vertical="center" textRotation="255"/>
    </xf>
    <xf numFmtId="0" fontId="6" fillId="3" borderId="24"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2" fillId="0" borderId="31"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3" borderId="19" xfId="0" applyFont="1" applyFill="1" applyBorder="1" applyAlignment="1">
      <alignment horizontal="center" vertical="center"/>
    </xf>
    <xf numFmtId="0" fontId="9" fillId="0" borderId="2" xfId="0" applyFont="1" applyBorder="1" applyAlignment="1">
      <alignment horizontal="center" vertical="center"/>
    </xf>
    <xf numFmtId="0" fontId="21" fillId="0" borderId="1" xfId="0" applyFont="1" applyBorder="1" applyAlignment="1">
      <alignment horizontal="center" vertical="center"/>
    </xf>
    <xf numFmtId="38" fontId="11" fillId="0" borderId="47" xfId="0" applyNumberFormat="1" applyFont="1" applyFill="1" applyBorder="1" applyAlignment="1">
      <alignment horizontal="center" vertical="center"/>
    </xf>
    <xf numFmtId="0" fontId="11" fillId="0" borderId="32" xfId="0" applyFont="1" applyFill="1" applyBorder="1" applyAlignment="1">
      <alignment horizontal="center" vertical="center"/>
    </xf>
    <xf numFmtId="0" fontId="11" fillId="0" borderId="22" xfId="0" applyFont="1" applyFill="1" applyBorder="1" applyAlignment="1">
      <alignment horizontal="center" vertical="center"/>
    </xf>
    <xf numFmtId="3" fontId="11" fillId="0" borderId="47" xfId="0" applyNumberFormat="1"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Fill="1" applyBorder="1" applyAlignment="1">
      <alignment horizontal="center" vertical="center"/>
    </xf>
    <xf numFmtId="3" fontId="13" fillId="0" borderId="47" xfId="0" applyNumberFormat="1" applyFont="1" applyFill="1" applyBorder="1" applyAlignment="1">
      <alignment horizontal="center" vertical="center"/>
    </xf>
    <xf numFmtId="0" fontId="13" fillId="0" borderId="32" xfId="0" applyFont="1" applyFill="1" applyBorder="1" applyAlignment="1">
      <alignment horizontal="center" vertical="center"/>
    </xf>
    <xf numFmtId="0" fontId="13" fillId="0" borderId="22" xfId="0" applyFont="1" applyFill="1" applyBorder="1" applyAlignment="1">
      <alignment horizontal="center" vertical="center"/>
    </xf>
    <xf numFmtId="38" fontId="16" fillId="0" borderId="47" xfId="1" applyFont="1" applyFill="1" applyBorder="1" applyAlignment="1">
      <alignment horizontal="center" vertical="center"/>
    </xf>
    <xf numFmtId="38" fontId="16" fillId="0" borderId="22" xfId="1" applyFont="1" applyFill="1" applyBorder="1" applyAlignment="1">
      <alignment horizontal="center" vertical="center"/>
    </xf>
    <xf numFmtId="0" fontId="9" fillId="0" borderId="47" xfId="0" applyFont="1" applyBorder="1" applyAlignment="1">
      <alignment horizontal="center" vertical="center"/>
    </xf>
    <xf numFmtId="38" fontId="14"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3" fontId="20" fillId="0" borderId="47" xfId="0" applyNumberFormat="1" applyFont="1" applyFill="1" applyBorder="1" applyAlignment="1">
      <alignment horizontal="center" vertical="center"/>
    </xf>
    <xf numFmtId="0" fontId="20" fillId="0" borderId="22" xfId="0" applyFont="1" applyFill="1" applyBorder="1" applyAlignment="1">
      <alignment horizontal="center" vertical="center"/>
    </xf>
    <xf numFmtId="38" fontId="18" fillId="0" borderId="47" xfId="0" applyNumberFormat="1" applyFont="1" applyFill="1" applyBorder="1" applyAlignment="1">
      <alignment horizontal="center" vertical="center"/>
    </xf>
    <xf numFmtId="0" fontId="18" fillId="0" borderId="22" xfId="0" applyFont="1" applyFill="1" applyBorder="1" applyAlignment="1">
      <alignment horizontal="center" vertical="center"/>
    </xf>
    <xf numFmtId="3" fontId="19" fillId="0" borderId="48" xfId="0" applyNumberFormat="1" applyFont="1" applyFill="1" applyBorder="1" applyAlignment="1">
      <alignment horizontal="center" vertical="center"/>
    </xf>
    <xf numFmtId="0" fontId="19" fillId="0" borderId="49" xfId="0" applyFont="1" applyFill="1" applyBorder="1" applyAlignment="1">
      <alignment horizontal="center" vertical="center"/>
    </xf>
    <xf numFmtId="38" fontId="18" fillId="0" borderId="42" xfId="1" applyFont="1" applyBorder="1" applyAlignment="1">
      <alignment horizontal="center" vertical="center"/>
    </xf>
    <xf numFmtId="38" fontId="18" fillId="0" borderId="57" xfId="1" applyFont="1" applyBorder="1" applyAlignment="1">
      <alignment horizontal="center" vertical="center"/>
    </xf>
    <xf numFmtId="0" fontId="9" fillId="0" borderId="52" xfId="0" applyFont="1" applyBorder="1" applyAlignment="1">
      <alignment horizontal="right" vertical="center" wrapText="1"/>
    </xf>
    <xf numFmtId="0" fontId="9" fillId="0" borderId="53" xfId="0" applyFont="1" applyBorder="1" applyAlignment="1">
      <alignment horizontal="right" vertical="center" wrapText="1"/>
    </xf>
    <xf numFmtId="0" fontId="2" fillId="0" borderId="22"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6" fillId="5" borderId="13"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24"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15" xfId="0" applyFont="1" applyFill="1" applyBorder="1" applyAlignment="1">
      <alignment horizontal="center" vertical="center"/>
    </xf>
    <xf numFmtId="0" fontId="5" fillId="5" borderId="26" xfId="0" applyFont="1" applyFill="1" applyBorder="1" applyAlignment="1">
      <alignment horizontal="center" vertical="center" textRotation="255"/>
    </xf>
    <xf numFmtId="0" fontId="5" fillId="5" borderId="27" xfId="0" applyFont="1" applyFill="1" applyBorder="1" applyAlignment="1">
      <alignment horizontal="center" vertical="center" textRotation="255"/>
    </xf>
    <xf numFmtId="0" fontId="5" fillId="5" borderId="34" xfId="0" applyFont="1" applyFill="1" applyBorder="1" applyAlignment="1">
      <alignment horizontal="center" vertical="center" textRotation="255"/>
    </xf>
    <xf numFmtId="0" fontId="5" fillId="5" borderId="13" xfId="0" applyFont="1" applyFill="1" applyBorder="1" applyAlignment="1">
      <alignment horizontal="center" vertical="center"/>
    </xf>
    <xf numFmtId="0" fontId="5" fillId="5" borderId="19" xfId="0" applyFont="1" applyFill="1" applyBorder="1" applyAlignment="1">
      <alignment horizontal="center" vertical="center"/>
    </xf>
    <xf numFmtId="0" fontId="6" fillId="5" borderId="37"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40" xfId="0" applyFont="1" applyFill="1" applyBorder="1" applyAlignment="1">
      <alignment horizontal="center" vertical="center"/>
    </xf>
    <xf numFmtId="0" fontId="5" fillId="5" borderId="35" xfId="0" applyFont="1" applyFill="1" applyBorder="1" applyAlignment="1">
      <alignment horizontal="center" vertical="center" textRotation="255"/>
    </xf>
    <xf numFmtId="0" fontId="5" fillId="5" borderId="41" xfId="0" applyFont="1" applyFill="1" applyBorder="1" applyAlignment="1">
      <alignment horizontal="center" vertical="center" textRotation="255"/>
    </xf>
    <xf numFmtId="0" fontId="5" fillId="5" borderId="42" xfId="0" applyFont="1" applyFill="1" applyBorder="1" applyAlignment="1">
      <alignment horizontal="center" vertical="center" textRotation="255"/>
    </xf>
    <xf numFmtId="0" fontId="5" fillId="5" borderId="20" xfId="0" applyFont="1" applyFill="1" applyBorder="1" applyAlignment="1">
      <alignment horizontal="center" vertical="center"/>
    </xf>
    <xf numFmtId="38" fontId="8" fillId="0" borderId="26" xfId="1" applyFont="1" applyFill="1" applyBorder="1">
      <alignment vertical="center"/>
    </xf>
    <xf numFmtId="0" fontId="2" fillId="0" borderId="0" xfId="0" applyFont="1" applyFill="1" applyBorder="1">
      <alignment vertical="center"/>
    </xf>
    <xf numFmtId="38" fontId="8" fillId="0" borderId="28" xfId="1" applyFont="1" applyFill="1" applyBorder="1">
      <alignment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76" fontId="23" fillId="0" borderId="56" xfId="0" applyNumberFormat="1" applyFont="1" applyFill="1" applyBorder="1" applyAlignment="1">
      <alignment horizontal="center" vertical="center"/>
    </xf>
    <xf numFmtId="176" fontId="2" fillId="0" borderId="39" xfId="0" applyNumberFormat="1" applyFont="1" applyFill="1" applyBorder="1" applyAlignment="1">
      <alignment horizontal="center" vertical="center"/>
    </xf>
    <xf numFmtId="176" fontId="2" fillId="0" borderId="38" xfId="0" applyNumberFormat="1" applyFont="1" applyFill="1" applyBorder="1" applyAlignment="1">
      <alignment horizontal="center" vertical="center"/>
    </xf>
    <xf numFmtId="176" fontId="2" fillId="0" borderId="40" xfId="0" applyNumberFormat="1" applyFont="1" applyFill="1" applyBorder="1" applyAlignment="1">
      <alignment horizontal="center" vertical="center"/>
    </xf>
    <xf numFmtId="0" fontId="2" fillId="0" borderId="44" xfId="0" applyFont="1" applyBorder="1" applyAlignment="1">
      <alignment horizontal="right" vertical="center" wrapText="1"/>
    </xf>
    <xf numFmtId="176" fontId="23" fillId="0" borderId="32" xfId="0" applyNumberFormat="1" applyFont="1" applyFill="1" applyBorder="1" applyAlignment="1">
      <alignment horizontal="center" vertical="center"/>
    </xf>
    <xf numFmtId="0" fontId="2" fillId="0" borderId="32" xfId="0" applyFont="1" applyBorder="1" applyAlignment="1">
      <alignment horizontal="right" vertical="center"/>
    </xf>
    <xf numFmtId="176" fontId="4" fillId="0" borderId="1" xfId="0" applyNumberFormat="1" applyFont="1" applyFill="1" applyBorder="1" applyAlignment="1">
      <alignment horizontal="center" vertical="center"/>
    </xf>
    <xf numFmtId="176" fontId="9" fillId="0" borderId="0" xfId="0" applyNumberFormat="1" applyFont="1">
      <alignment vertical="center"/>
    </xf>
    <xf numFmtId="176" fontId="9" fillId="0" borderId="0" xfId="0" applyNumberFormat="1" applyFont="1" applyAlignment="1">
      <alignment horizontal="right" vertical="center"/>
    </xf>
    <xf numFmtId="176" fontId="21"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11" fillId="0" borderId="0" xfId="0" applyNumberFormat="1" applyFont="1" applyAlignment="1">
      <alignment horizontal="right" vertical="center"/>
    </xf>
    <xf numFmtId="176" fontId="9" fillId="0" borderId="0" xfId="0" applyNumberFormat="1" applyFont="1" applyFill="1">
      <alignment vertical="center"/>
    </xf>
    <xf numFmtId="176" fontId="9" fillId="0" borderId="0" xfId="0" applyNumberFormat="1" applyFont="1" applyFill="1" applyAlignment="1">
      <alignment horizontal="right" vertical="center"/>
    </xf>
    <xf numFmtId="176" fontId="9" fillId="0" borderId="0" xfId="0" applyNumberFormat="1" applyFont="1" applyBorder="1">
      <alignment vertical="center"/>
    </xf>
    <xf numFmtId="176" fontId="9" fillId="0" borderId="2" xfId="0" applyNumberFormat="1" applyFont="1" applyBorder="1" applyAlignment="1">
      <alignment horizontal="center" vertical="center"/>
    </xf>
    <xf numFmtId="176" fontId="12" fillId="0" borderId="0" xfId="0" applyNumberFormat="1" applyFont="1" applyBorder="1">
      <alignment vertical="center"/>
    </xf>
    <xf numFmtId="176" fontId="9" fillId="0" borderId="0" xfId="0" applyNumberFormat="1" applyFont="1" applyBorder="1" applyAlignment="1">
      <alignment horizontal="center" vertical="center"/>
    </xf>
    <xf numFmtId="176" fontId="11" fillId="0" borderId="0" xfId="0" applyNumberFormat="1" applyFont="1" applyFill="1" applyAlignment="1">
      <alignment horizontal="right" vertical="center"/>
    </xf>
    <xf numFmtId="38" fontId="25" fillId="0" borderId="47" xfId="0" applyNumberFormat="1" applyFont="1" applyFill="1" applyBorder="1" applyAlignment="1">
      <alignment horizontal="center" vertical="center"/>
    </xf>
    <xf numFmtId="0" fontId="25" fillId="0" borderId="56" xfId="0" applyFont="1" applyFill="1" applyBorder="1" applyAlignment="1">
      <alignment horizontal="center" vertical="center"/>
    </xf>
    <xf numFmtId="176" fontId="9" fillId="4" borderId="2" xfId="0" applyNumberFormat="1" applyFont="1" applyFill="1" applyBorder="1" applyAlignment="1">
      <alignment horizontal="center" vertical="center"/>
    </xf>
    <xf numFmtId="176" fontId="9" fillId="0" borderId="0" xfId="0" applyNumberFormat="1" applyFont="1" applyBorder="1" applyAlignment="1">
      <alignment horizontal="center" vertical="center"/>
    </xf>
    <xf numFmtId="176" fontId="9" fillId="0" borderId="0" xfId="0" applyNumberFormat="1" applyFont="1" applyFill="1" applyBorder="1">
      <alignment vertical="center"/>
    </xf>
    <xf numFmtId="176" fontId="9" fillId="0" borderId="60" xfId="0" applyNumberFormat="1" applyFont="1" applyBorder="1" applyAlignment="1">
      <alignment horizontal="center" vertical="center"/>
    </xf>
    <xf numFmtId="176" fontId="9" fillId="0" borderId="61" xfId="0" applyNumberFormat="1" applyFont="1" applyBorder="1" applyAlignment="1">
      <alignment horizontal="center" vertical="center"/>
    </xf>
    <xf numFmtId="176" fontId="9" fillId="0" borderId="62" xfId="0" applyNumberFormat="1" applyFont="1" applyBorder="1" applyAlignment="1">
      <alignment horizontal="center" vertical="center"/>
    </xf>
    <xf numFmtId="38" fontId="27" fillId="6" borderId="0" xfId="1" applyFont="1" applyFill="1" applyBorder="1" applyAlignment="1">
      <alignment horizontal="right" vertical="center"/>
    </xf>
    <xf numFmtId="176" fontId="28" fillId="6" borderId="0" xfId="0" applyNumberFormat="1" applyFont="1" applyFill="1" applyAlignment="1">
      <alignment horizontal="center" vertical="center"/>
    </xf>
    <xf numFmtId="176" fontId="28" fillId="6" borderId="0" xfId="0" applyNumberFormat="1" applyFont="1" applyFill="1">
      <alignment vertical="center"/>
    </xf>
    <xf numFmtId="176" fontId="27" fillId="6" borderId="0" xfId="0" applyNumberFormat="1" applyFont="1" applyFill="1" applyBorder="1" applyAlignment="1">
      <alignment horizontal="center" vertical="center"/>
    </xf>
    <xf numFmtId="38" fontId="19" fillId="0" borderId="63" xfId="1" applyFont="1" applyFill="1" applyBorder="1" applyAlignment="1">
      <alignment horizontal="center" vertical="center"/>
    </xf>
    <xf numFmtId="38" fontId="19" fillId="0" borderId="65" xfId="1" applyFont="1" applyFill="1" applyBorder="1" applyAlignment="1">
      <alignment horizontal="center" vertical="center"/>
    </xf>
    <xf numFmtId="176" fontId="17" fillId="0" borderId="0" xfId="0" applyNumberFormat="1" applyFont="1" applyFill="1" applyAlignment="1">
      <alignment horizontal="center" vertical="center"/>
    </xf>
    <xf numFmtId="38" fontId="18" fillId="0" borderId="0" xfId="1" applyFont="1" applyFill="1" applyBorder="1" applyAlignment="1">
      <alignment horizontal="center" vertical="center"/>
    </xf>
    <xf numFmtId="176" fontId="9" fillId="4" borderId="2" xfId="0" applyNumberFormat="1" applyFont="1" applyFill="1" applyBorder="1" applyAlignment="1">
      <alignment horizontal="center" vertical="center" wrapText="1"/>
    </xf>
    <xf numFmtId="176" fontId="17" fillId="0" borderId="0" xfId="0" applyNumberFormat="1" applyFont="1" applyBorder="1" applyAlignment="1">
      <alignment horizontal="center" vertical="center"/>
    </xf>
    <xf numFmtId="176" fontId="9" fillId="0" borderId="0" xfId="0" applyNumberFormat="1" applyFont="1" applyBorder="1" applyAlignment="1">
      <alignment vertical="center"/>
    </xf>
    <xf numFmtId="0" fontId="9" fillId="0" borderId="2" xfId="0" applyNumberFormat="1" applyFont="1" applyBorder="1" applyAlignment="1">
      <alignment horizontal="center" vertical="center"/>
    </xf>
    <xf numFmtId="176" fontId="9" fillId="0" borderId="0" xfId="0" applyNumberFormat="1" applyFont="1" applyFill="1" applyAlignment="1">
      <alignment horizontal="center" vertical="center"/>
    </xf>
    <xf numFmtId="0" fontId="2" fillId="2" borderId="21"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4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6" fillId="0" borderId="12" xfId="0" applyFont="1" applyBorder="1" applyAlignment="1">
      <alignment vertical="center" wrapText="1"/>
    </xf>
    <xf numFmtId="38" fontId="9" fillId="0" borderId="11" xfId="1" applyFont="1" applyBorder="1">
      <alignment vertical="center"/>
    </xf>
    <xf numFmtId="38" fontId="9" fillId="0" borderId="2" xfId="1" applyFont="1" applyBorder="1">
      <alignment vertical="center"/>
    </xf>
    <xf numFmtId="38" fontId="9" fillId="0" borderId="7" xfId="1" applyFont="1" applyBorder="1">
      <alignment vertical="center"/>
    </xf>
    <xf numFmtId="38" fontId="9" fillId="0" borderId="0" xfId="1" applyFont="1" applyBorder="1" applyAlignment="1">
      <alignment horizontal="right" vertical="center"/>
    </xf>
    <xf numFmtId="0" fontId="31" fillId="2" borderId="22" xfId="0" applyFont="1" applyFill="1" applyBorder="1" applyAlignment="1">
      <alignment horizontal="left" vertical="center" wrapText="1"/>
    </xf>
    <xf numFmtId="0" fontId="31" fillId="2" borderId="2" xfId="0" applyFont="1" applyFill="1" applyBorder="1" applyAlignment="1">
      <alignment horizontal="left" vertical="center"/>
    </xf>
    <xf numFmtId="0" fontId="31" fillId="2" borderId="6" xfId="0" applyFont="1" applyFill="1" applyBorder="1" applyAlignment="1">
      <alignment horizontal="left" vertical="center"/>
    </xf>
    <xf numFmtId="38" fontId="2" fillId="0" borderId="0" xfId="1" applyFont="1" applyFill="1" applyBorder="1">
      <alignment vertical="center"/>
    </xf>
    <xf numFmtId="38" fontId="4" fillId="0" borderId="0" xfId="1" applyFont="1" applyAlignment="1">
      <alignment horizontal="right" vertical="center"/>
    </xf>
    <xf numFmtId="38" fontId="2" fillId="0" borderId="0" xfId="1" applyFont="1">
      <alignment vertical="center"/>
    </xf>
    <xf numFmtId="38" fontId="6" fillId="5" borderId="3" xfId="1" applyFont="1" applyFill="1" applyBorder="1" applyAlignment="1">
      <alignment horizontal="center" vertical="center"/>
    </xf>
    <xf numFmtId="38" fontId="6" fillId="5" borderId="36" xfId="1" applyFont="1" applyFill="1" applyBorder="1" applyAlignment="1">
      <alignment horizontal="center" vertical="center"/>
    </xf>
    <xf numFmtId="0" fontId="2" fillId="0" borderId="31"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176" fontId="2" fillId="0" borderId="22" xfId="0" applyNumberFormat="1" applyFont="1" applyFill="1" applyBorder="1" applyAlignment="1">
      <alignment vertical="center"/>
    </xf>
    <xf numFmtId="176" fontId="2" fillId="0" borderId="2" xfId="0" applyNumberFormat="1" applyFont="1" applyFill="1" applyBorder="1" applyAlignment="1">
      <alignment vertical="center"/>
    </xf>
    <xf numFmtId="176" fontId="2" fillId="0" borderId="6" xfId="0" applyNumberFormat="1" applyFont="1" applyFill="1" applyBorder="1" applyAlignment="1">
      <alignment vertical="center"/>
    </xf>
    <xf numFmtId="176" fontId="2" fillId="0" borderId="23" xfId="0" applyNumberFormat="1" applyFont="1" applyFill="1" applyBorder="1" applyAlignment="1">
      <alignment vertical="center"/>
    </xf>
    <xf numFmtId="176" fontId="2" fillId="0" borderId="9" xfId="0" applyNumberFormat="1" applyFont="1" applyFill="1" applyBorder="1" applyAlignment="1">
      <alignment vertical="center"/>
    </xf>
    <xf numFmtId="176" fontId="2" fillId="0" borderId="10" xfId="0" applyNumberFormat="1" applyFont="1" applyFill="1" applyBorder="1" applyAlignment="1">
      <alignment vertical="center"/>
    </xf>
    <xf numFmtId="176" fontId="32" fillId="0" borderId="22" xfId="0" applyNumberFormat="1" applyFont="1" applyFill="1" applyBorder="1" applyAlignment="1">
      <alignment vertical="center"/>
    </xf>
    <xf numFmtId="176" fontId="32" fillId="0" borderId="2" xfId="0" applyNumberFormat="1" applyFont="1" applyFill="1" applyBorder="1" applyAlignment="1">
      <alignment vertical="center"/>
    </xf>
    <xf numFmtId="176" fontId="32" fillId="0" borderId="6" xfId="0" applyNumberFormat="1" applyFont="1" applyFill="1" applyBorder="1" applyAlignment="1">
      <alignment vertical="center"/>
    </xf>
    <xf numFmtId="38" fontId="33" fillId="0" borderId="63" xfId="1" applyFont="1" applyFill="1" applyBorder="1" applyAlignment="1">
      <alignment horizontal="center" vertical="center"/>
    </xf>
    <xf numFmtId="38" fontId="33" fillId="0" borderId="64" xfId="1" applyFont="1" applyFill="1" applyBorder="1" applyAlignment="1">
      <alignment horizontal="center" vertical="center"/>
    </xf>
    <xf numFmtId="38" fontId="33" fillId="0" borderId="65" xfId="1" applyFont="1" applyFill="1" applyBorder="1" applyAlignment="1">
      <alignment horizontal="center" vertical="center"/>
    </xf>
    <xf numFmtId="38" fontId="19" fillId="0" borderId="64" xfId="1" applyFont="1" applyFill="1" applyBorder="1" applyAlignment="1">
      <alignment horizontal="center" vertical="center"/>
    </xf>
    <xf numFmtId="38" fontId="11" fillId="0" borderId="60" xfId="1" applyFont="1" applyFill="1" applyBorder="1" applyAlignment="1">
      <alignment horizontal="center" vertical="center"/>
    </xf>
    <xf numFmtId="38" fontId="11" fillId="0" borderId="61" xfId="1" applyFont="1" applyFill="1" applyBorder="1" applyAlignment="1">
      <alignment horizontal="center" vertical="center"/>
    </xf>
    <xf numFmtId="38" fontId="11" fillId="0" borderId="62" xfId="1" applyFont="1" applyFill="1" applyBorder="1" applyAlignment="1">
      <alignment horizontal="center" vertical="center"/>
    </xf>
    <xf numFmtId="176" fontId="29" fillId="6" borderId="0" xfId="0" applyNumberFormat="1" applyFont="1" applyFill="1" applyBorder="1" applyAlignment="1">
      <alignment horizontal="center" vertical="center"/>
    </xf>
    <xf numFmtId="0" fontId="28" fillId="6" borderId="0" xfId="0" applyFont="1" applyFill="1" applyBorder="1">
      <alignment vertical="center"/>
    </xf>
    <xf numFmtId="176" fontId="28" fillId="6" borderId="0" xfId="0" applyNumberFormat="1" applyFont="1" applyFill="1" applyBorder="1">
      <alignment vertical="center"/>
    </xf>
    <xf numFmtId="176" fontId="28" fillId="6" borderId="0" xfId="0" applyNumberFormat="1" applyFont="1" applyFill="1" applyBorder="1" applyAlignment="1">
      <alignment horizontal="center" vertical="center"/>
    </xf>
    <xf numFmtId="38" fontId="30" fillId="6" borderId="0" xfId="1" applyFont="1" applyFill="1" applyBorder="1" applyAlignment="1">
      <alignment horizontal="center" vertical="center"/>
    </xf>
    <xf numFmtId="3" fontId="30" fillId="6" borderId="0" xfId="1" applyNumberFormat="1" applyFont="1" applyFill="1" applyBorder="1" applyAlignment="1">
      <alignment horizontal="center" vertical="center"/>
    </xf>
    <xf numFmtId="176" fontId="26" fillId="0" borderId="60" xfId="0" applyNumberFormat="1" applyFont="1" applyBorder="1" applyAlignment="1">
      <alignment horizontal="center" vertical="center"/>
    </xf>
    <xf numFmtId="176" fontId="26" fillId="0" borderId="62" xfId="0" applyNumberFormat="1" applyFont="1" applyBorder="1" applyAlignment="1">
      <alignment horizontal="center" vertical="center"/>
    </xf>
    <xf numFmtId="3" fontId="25" fillId="0" borderId="60" xfId="1" applyNumberFormat="1" applyFont="1" applyFill="1" applyBorder="1" applyAlignment="1">
      <alignment horizontal="center" vertical="center"/>
    </xf>
    <xf numFmtId="3" fontId="25" fillId="0" borderId="62" xfId="1" applyNumberFormat="1" applyFont="1" applyFill="1" applyBorder="1" applyAlignment="1">
      <alignment horizontal="center" vertical="center"/>
    </xf>
    <xf numFmtId="0" fontId="34" fillId="0" borderId="0" xfId="0" applyFont="1">
      <alignment vertical="center"/>
    </xf>
    <xf numFmtId="176" fontId="21" fillId="0" borderId="0" xfId="0" applyNumberFormat="1" applyFont="1" applyBorder="1" applyAlignment="1">
      <alignment horizontal="center" vertical="center"/>
    </xf>
    <xf numFmtId="38" fontId="16" fillId="0" borderId="63" xfId="1" applyFont="1" applyFill="1" applyBorder="1" applyAlignment="1">
      <alignment horizontal="center" vertical="center"/>
    </xf>
    <xf numFmtId="38" fontId="16" fillId="0" borderId="64" xfId="1" applyFont="1" applyFill="1" applyBorder="1" applyAlignment="1">
      <alignment horizontal="center" vertical="center"/>
    </xf>
    <xf numFmtId="38" fontId="16" fillId="0" borderId="65" xfId="1" applyFont="1" applyFill="1" applyBorder="1" applyAlignment="1">
      <alignment horizontal="center" vertical="center"/>
    </xf>
    <xf numFmtId="13" fontId="33" fillId="0"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30"/>
  <sheetViews>
    <sheetView view="pageLayout" topLeftCell="A4" zoomScaleNormal="100" workbookViewId="0">
      <selection activeCell="D19" sqref="D19"/>
    </sheetView>
  </sheetViews>
  <sheetFormatPr defaultRowHeight="17.75" x14ac:dyDescent="0.2"/>
  <cols>
    <col min="1" max="1" width="8.796875" style="1"/>
    <col min="2" max="2" width="5.5" style="1" customWidth="1"/>
    <col min="3" max="3" width="25.09765625" style="1" customWidth="1"/>
    <col min="4" max="4" width="14.5" style="1" customWidth="1"/>
    <col min="5" max="5" width="8.796875" style="1" customWidth="1"/>
    <col min="6" max="16384" width="8.796875" style="1"/>
  </cols>
  <sheetData>
    <row r="1" spans="1:10" ht="27.4" customHeight="1" thickBot="1" x14ac:dyDescent="0.25">
      <c r="A1" s="101" t="s">
        <v>79</v>
      </c>
      <c r="B1" s="101"/>
      <c r="C1" s="101"/>
      <c r="D1" s="101"/>
      <c r="E1" s="101"/>
      <c r="F1" s="101"/>
      <c r="G1" s="101"/>
      <c r="H1" s="101"/>
      <c r="I1" s="7"/>
      <c r="J1" s="7"/>
    </row>
    <row r="2" spans="1:10" ht="18.3" thickBot="1" x14ac:dyDescent="0.25">
      <c r="A2" s="14"/>
      <c r="B2" s="1" t="s">
        <v>56</v>
      </c>
    </row>
    <row r="3" spans="1:10" x14ac:dyDescent="0.2">
      <c r="D3" s="15" t="s">
        <v>0</v>
      </c>
      <c r="E3" s="102" t="s">
        <v>110</v>
      </c>
      <c r="F3" s="102"/>
      <c r="G3" s="102"/>
      <c r="H3" s="102"/>
    </row>
    <row r="5" spans="1:10" ht="18.3" thickBot="1" x14ac:dyDescent="0.25">
      <c r="A5" s="2">
        <v>1</v>
      </c>
      <c r="B5" s="2" t="s">
        <v>1</v>
      </c>
    </row>
    <row r="6" spans="1:10" ht="28.5" customHeight="1" thickBot="1" x14ac:dyDescent="0.25">
      <c r="B6" s="82" t="s">
        <v>2</v>
      </c>
      <c r="C6" s="115"/>
      <c r="D6" s="12" t="s">
        <v>3</v>
      </c>
      <c r="E6" s="106" t="s">
        <v>4</v>
      </c>
      <c r="F6" s="107"/>
      <c r="G6" s="107"/>
      <c r="H6" s="108"/>
    </row>
    <row r="7" spans="1:10" ht="28.35" customHeight="1" x14ac:dyDescent="0.2">
      <c r="B7" s="103" t="s">
        <v>5</v>
      </c>
      <c r="C7" s="4" t="s">
        <v>7</v>
      </c>
      <c r="D7" s="26">
        <f>'②補助金額計算書（入力用）'!G37</f>
        <v>214000</v>
      </c>
      <c r="E7" s="109"/>
      <c r="F7" s="110"/>
      <c r="G7" s="110"/>
      <c r="H7" s="111"/>
    </row>
    <row r="8" spans="1:10" ht="28.35" customHeight="1" x14ac:dyDescent="0.2">
      <c r="B8" s="104"/>
      <c r="C8" s="5" t="s">
        <v>8</v>
      </c>
      <c r="D8" s="27">
        <f>D10-D7</f>
        <v>6000</v>
      </c>
      <c r="E8" s="87" t="s">
        <v>88</v>
      </c>
      <c r="F8" s="88"/>
      <c r="G8" s="88"/>
      <c r="H8" s="89"/>
    </row>
    <row r="9" spans="1:10" ht="28.35" customHeight="1" thickBot="1" x14ac:dyDescent="0.25">
      <c r="B9" s="105"/>
      <c r="C9" s="6"/>
      <c r="D9" s="3"/>
      <c r="E9" s="112"/>
      <c r="F9" s="113"/>
      <c r="G9" s="113"/>
      <c r="H9" s="114"/>
    </row>
    <row r="10" spans="1:10" ht="31.7" customHeight="1" thickBot="1" x14ac:dyDescent="0.25">
      <c r="B10" s="77" t="s">
        <v>6</v>
      </c>
      <c r="C10" s="93"/>
      <c r="D10" s="28">
        <f>D28</f>
        <v>220000</v>
      </c>
      <c r="E10" s="94" t="s">
        <v>83</v>
      </c>
      <c r="F10" s="95"/>
      <c r="G10" s="95"/>
      <c r="H10" s="96"/>
    </row>
    <row r="11" spans="1:10" ht="31.2" customHeight="1" thickBot="1" x14ac:dyDescent="0.25">
      <c r="B11" s="77" t="s">
        <v>81</v>
      </c>
      <c r="C11" s="93"/>
      <c r="D11" s="10">
        <v>214000</v>
      </c>
      <c r="E11" s="94" t="s">
        <v>82</v>
      </c>
      <c r="F11" s="95"/>
      <c r="G11" s="95"/>
      <c r="H11" s="96"/>
    </row>
    <row r="12" spans="1:10" ht="29.05" customHeight="1" thickBot="1" x14ac:dyDescent="0.25">
      <c r="B12" s="97" t="s">
        <v>55</v>
      </c>
      <c r="C12" s="78"/>
      <c r="D12" s="29">
        <f>D11-D7</f>
        <v>0</v>
      </c>
      <c r="E12" s="98" t="s">
        <v>80</v>
      </c>
      <c r="F12" s="99"/>
      <c r="G12" s="99"/>
      <c r="H12" s="100"/>
    </row>
    <row r="14" spans="1:10" ht="18.3" thickBot="1" x14ac:dyDescent="0.25">
      <c r="A14" s="2">
        <v>2</v>
      </c>
      <c r="B14" s="2" t="s">
        <v>9</v>
      </c>
    </row>
    <row r="15" spans="1:10" ht="23.65" thickBot="1" x14ac:dyDescent="0.25">
      <c r="B15" s="82" t="s">
        <v>2</v>
      </c>
      <c r="C15" s="83"/>
      <c r="D15" s="13" t="s">
        <v>3</v>
      </c>
      <c r="E15" s="84" t="s">
        <v>4</v>
      </c>
      <c r="F15" s="85"/>
      <c r="G15" s="85"/>
      <c r="H15" s="86"/>
    </row>
    <row r="16" spans="1:10" ht="28.35" customHeight="1" x14ac:dyDescent="0.2">
      <c r="B16" s="90" t="s">
        <v>10</v>
      </c>
      <c r="C16" s="16" t="s">
        <v>11</v>
      </c>
      <c r="D16" s="30">
        <v>48000</v>
      </c>
      <c r="E16" s="210" t="s">
        <v>100</v>
      </c>
      <c r="F16" s="211"/>
      <c r="G16" s="211"/>
      <c r="H16" s="212"/>
    </row>
    <row r="17" spans="2:9" ht="28.35" customHeight="1" x14ac:dyDescent="0.2">
      <c r="B17" s="91"/>
      <c r="C17" s="17" t="s">
        <v>12</v>
      </c>
      <c r="D17" s="27">
        <f>(100*F17)+(200*H17)</f>
        <v>35000</v>
      </c>
      <c r="E17" s="55" t="s">
        <v>60</v>
      </c>
      <c r="F17" s="56">
        <v>50</v>
      </c>
      <c r="G17" s="54" t="s">
        <v>61</v>
      </c>
      <c r="H17" s="57">
        <v>150</v>
      </c>
      <c r="I17" s="58" t="s">
        <v>62</v>
      </c>
    </row>
    <row r="18" spans="2:9" ht="28.35" customHeight="1" x14ac:dyDescent="0.2">
      <c r="B18" s="91"/>
      <c r="C18" s="17" t="s">
        <v>13</v>
      </c>
      <c r="D18" s="11">
        <v>36000</v>
      </c>
      <c r="E18" s="87"/>
      <c r="F18" s="88"/>
      <c r="G18" s="88"/>
      <c r="H18" s="89"/>
    </row>
    <row r="19" spans="2:9" ht="28.35" customHeight="1" x14ac:dyDescent="0.2">
      <c r="B19" s="91"/>
      <c r="C19" s="17" t="s">
        <v>14</v>
      </c>
      <c r="D19" s="11">
        <v>30000</v>
      </c>
      <c r="E19" s="87" t="s">
        <v>104</v>
      </c>
      <c r="F19" s="88"/>
      <c r="G19" s="88"/>
      <c r="H19" s="89"/>
    </row>
    <row r="20" spans="2:9" ht="28.35" customHeight="1" x14ac:dyDescent="0.2">
      <c r="B20" s="91"/>
      <c r="C20" s="17" t="s">
        <v>15</v>
      </c>
      <c r="D20" s="11">
        <v>12000</v>
      </c>
      <c r="E20" s="87" t="s">
        <v>105</v>
      </c>
      <c r="F20" s="88"/>
      <c r="G20" s="88"/>
      <c r="H20" s="89"/>
    </row>
    <row r="21" spans="2:9" ht="28.35" customHeight="1" x14ac:dyDescent="0.2">
      <c r="B21" s="91"/>
      <c r="C21" s="17" t="s">
        <v>16</v>
      </c>
      <c r="D21" s="11">
        <v>10000</v>
      </c>
      <c r="E21" s="87" t="s">
        <v>106</v>
      </c>
      <c r="F21" s="88"/>
      <c r="G21" s="88"/>
      <c r="H21" s="89"/>
    </row>
    <row r="22" spans="2:9" ht="28.35" customHeight="1" x14ac:dyDescent="0.2">
      <c r="B22" s="91"/>
      <c r="C22" s="17" t="s">
        <v>17</v>
      </c>
      <c r="D22" s="11">
        <v>24000</v>
      </c>
      <c r="E22" s="221" t="s">
        <v>107</v>
      </c>
      <c r="F22" s="222"/>
      <c r="G22" s="222"/>
      <c r="H22" s="223"/>
    </row>
    <row r="23" spans="2:9" ht="28.35" customHeight="1" x14ac:dyDescent="0.2">
      <c r="B23" s="91"/>
      <c r="C23" s="17" t="s">
        <v>18</v>
      </c>
      <c r="D23" s="11"/>
      <c r="E23" s="87"/>
      <c r="F23" s="88"/>
      <c r="G23" s="88"/>
      <c r="H23" s="89"/>
    </row>
    <row r="24" spans="2:9" ht="28.35" customHeight="1" x14ac:dyDescent="0.2">
      <c r="B24" s="91"/>
      <c r="C24" s="17" t="s">
        <v>19</v>
      </c>
      <c r="D24" s="11">
        <v>10000</v>
      </c>
      <c r="E24" s="87" t="s">
        <v>108</v>
      </c>
      <c r="F24" s="88"/>
      <c r="G24" s="88"/>
      <c r="H24" s="89"/>
    </row>
    <row r="25" spans="2:9" ht="28.35" customHeight="1" x14ac:dyDescent="0.2">
      <c r="B25" s="91"/>
      <c r="C25" s="17" t="s">
        <v>20</v>
      </c>
      <c r="D25" s="11">
        <v>15000</v>
      </c>
      <c r="E25" s="87" t="s">
        <v>109</v>
      </c>
      <c r="F25" s="88"/>
      <c r="G25" s="88"/>
      <c r="H25" s="89"/>
    </row>
    <row r="26" spans="2:9" ht="27.4" customHeight="1" x14ac:dyDescent="0.2">
      <c r="B26" s="91"/>
      <c r="C26" s="17" t="s">
        <v>21</v>
      </c>
      <c r="D26" s="11"/>
      <c r="E26" s="87"/>
      <c r="F26" s="88"/>
      <c r="G26" s="88"/>
      <c r="H26" s="89"/>
    </row>
    <row r="27" spans="2:9" ht="28.5" customHeight="1" thickBot="1" x14ac:dyDescent="0.25">
      <c r="B27" s="92"/>
      <c r="C27" s="9"/>
      <c r="D27" s="31"/>
      <c r="E27" s="213"/>
      <c r="F27" s="214"/>
      <c r="G27" s="214"/>
      <c r="H27" s="215"/>
    </row>
    <row r="28" spans="2:9" ht="34.4" customHeight="1" thickBot="1" x14ac:dyDescent="0.25">
      <c r="B28" s="77" t="s">
        <v>6</v>
      </c>
      <c r="C28" s="78"/>
      <c r="D28" s="29">
        <f>SUM(D16:D27)</f>
        <v>220000</v>
      </c>
      <c r="E28" s="79"/>
      <c r="F28" s="80"/>
      <c r="G28" s="80"/>
      <c r="H28" s="81"/>
    </row>
    <row r="29" spans="2:9" ht="23.1" x14ac:dyDescent="0.2">
      <c r="B29" s="24" t="s">
        <v>63</v>
      </c>
      <c r="C29" s="24"/>
      <c r="D29" s="8"/>
      <c r="E29" s="25"/>
      <c r="F29" s="25"/>
      <c r="G29" s="25"/>
      <c r="H29" s="25"/>
    </row>
    <row r="30" spans="2:9" ht="23.1" x14ac:dyDescent="0.2">
      <c r="B30" s="75"/>
      <c r="C30" s="75"/>
      <c r="D30" s="8"/>
      <c r="E30" s="76"/>
      <c r="F30" s="76"/>
      <c r="G30" s="76"/>
      <c r="H30" s="76"/>
    </row>
  </sheetData>
  <mergeCells count="32">
    <mergeCell ref="A1:H1"/>
    <mergeCell ref="E3:H3"/>
    <mergeCell ref="B7:B9"/>
    <mergeCell ref="E6:H6"/>
    <mergeCell ref="E7:H7"/>
    <mergeCell ref="E8:H8"/>
    <mergeCell ref="E9:H9"/>
    <mergeCell ref="B6:C6"/>
    <mergeCell ref="E19:H19"/>
    <mergeCell ref="E20:H20"/>
    <mergeCell ref="B10:C10"/>
    <mergeCell ref="E10:H10"/>
    <mergeCell ref="B11:C11"/>
    <mergeCell ref="E11:H11"/>
    <mergeCell ref="B12:C12"/>
    <mergeCell ref="E12:H12"/>
    <mergeCell ref="B30:C30"/>
    <mergeCell ref="E30:H30"/>
    <mergeCell ref="B28:C28"/>
    <mergeCell ref="E28:H28"/>
    <mergeCell ref="B15:C15"/>
    <mergeCell ref="E15:H15"/>
    <mergeCell ref="E25:H25"/>
    <mergeCell ref="E26:H26"/>
    <mergeCell ref="E27:H27"/>
    <mergeCell ref="E22:H22"/>
    <mergeCell ref="E23:H23"/>
    <mergeCell ref="E24:H24"/>
    <mergeCell ref="E21:H21"/>
    <mergeCell ref="B16:B27"/>
    <mergeCell ref="E16:H16"/>
    <mergeCell ref="E18:H18"/>
  </mergeCells>
  <phoneticPr fontId="3"/>
  <pageMargins left="0.51181102362204722" right="0.11811023622047245" top="0.74803149606299213" bottom="0.39370078740157483" header="0.31496062992125984" footer="0.31496062992125984"/>
  <pageSetup paperSize="9" orientation="portrait" r:id="rId1"/>
  <headerFooter>
    <oddHeader>&amp;C&amp;"メイリオ,ボールド"大分市地域お互いさま活動事業　収支予算書の計算シート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J37"/>
  <sheetViews>
    <sheetView view="pageLayout" topLeftCell="A13" zoomScaleNormal="100" workbookViewId="0">
      <selection activeCell="G24" sqref="G24:H24"/>
    </sheetView>
  </sheetViews>
  <sheetFormatPr defaultRowHeight="17.75" x14ac:dyDescent="0.2"/>
  <cols>
    <col min="1" max="4" width="8.796875" style="18"/>
    <col min="5" max="5" width="9.3984375" style="18" customWidth="1"/>
    <col min="6" max="6" width="8.796875" style="18"/>
    <col min="7" max="7" width="9.09765625" style="18" bestFit="1" customWidth="1"/>
    <col min="8" max="16384" width="8.796875" style="18"/>
  </cols>
  <sheetData>
    <row r="2" spans="1:10" x14ac:dyDescent="0.2">
      <c r="F2" s="19" t="s">
        <v>22</v>
      </c>
      <c r="G2" s="117" t="str">
        <f>'➀収支予算書（入力用）'!E3</f>
        <v>〇〇校区お助け隊</v>
      </c>
      <c r="H2" s="117"/>
      <c r="I2" s="117"/>
      <c r="J2" s="117"/>
    </row>
    <row r="4" spans="1:10" x14ac:dyDescent="0.2">
      <c r="A4" s="21" t="s">
        <v>23</v>
      </c>
      <c r="B4" s="18" t="s">
        <v>24</v>
      </c>
    </row>
    <row r="6" spans="1:10" x14ac:dyDescent="0.2">
      <c r="B6" s="18" t="s">
        <v>25</v>
      </c>
    </row>
    <row r="7" spans="1:10" ht="23.65" customHeight="1" x14ac:dyDescent="0.2">
      <c r="F7" s="22" t="s">
        <v>26</v>
      </c>
      <c r="G7" s="118">
        <f>'➀収支予算書（入力用）'!D28</f>
        <v>220000</v>
      </c>
      <c r="H7" s="119"/>
      <c r="I7" s="120"/>
      <c r="J7" s="18" t="s">
        <v>27</v>
      </c>
    </row>
    <row r="9" spans="1:10" x14ac:dyDescent="0.2">
      <c r="A9" s="21" t="s">
        <v>28</v>
      </c>
      <c r="B9" s="18" t="s">
        <v>29</v>
      </c>
    </row>
    <row r="10" spans="1:10" ht="28.35" customHeight="1" x14ac:dyDescent="0.2">
      <c r="C10" s="121">
        <v>200000</v>
      </c>
      <c r="D10" s="122"/>
      <c r="E10" s="20" t="s">
        <v>31</v>
      </c>
      <c r="F10" s="118">
        <f>G7</f>
        <v>220000</v>
      </c>
      <c r="G10" s="123"/>
      <c r="H10" s="32" t="s">
        <v>30</v>
      </c>
      <c r="I10" s="32"/>
    </row>
    <row r="11" spans="1:10" ht="28.35" customHeight="1" x14ac:dyDescent="0.2">
      <c r="F11" s="33" t="s">
        <v>32</v>
      </c>
      <c r="G11" s="124">
        <f>MIN(C10,F10)</f>
        <v>200000</v>
      </c>
      <c r="H11" s="125"/>
      <c r="I11" s="126"/>
      <c r="J11" s="18" t="s">
        <v>27</v>
      </c>
    </row>
    <row r="12" spans="1:10" x14ac:dyDescent="0.2">
      <c r="B12" s="18" t="s">
        <v>49</v>
      </c>
    </row>
    <row r="13" spans="1:10" ht="18.3" thickBot="1" x14ac:dyDescent="0.25">
      <c r="A13" s="37"/>
      <c r="B13" s="37"/>
      <c r="C13" s="37"/>
      <c r="D13" s="37"/>
      <c r="E13" s="37"/>
      <c r="F13" s="37"/>
      <c r="G13" s="37"/>
      <c r="H13" s="37"/>
      <c r="I13" s="37"/>
      <c r="J13" s="37"/>
    </row>
    <row r="14" spans="1:10" x14ac:dyDescent="0.2">
      <c r="A14" s="41" t="s">
        <v>59</v>
      </c>
      <c r="B14" s="39"/>
      <c r="C14" s="39"/>
      <c r="D14" s="39"/>
      <c r="E14" s="39"/>
      <c r="F14" s="39"/>
      <c r="G14" s="39"/>
      <c r="H14" s="39"/>
      <c r="I14" s="39"/>
      <c r="J14" s="40"/>
    </row>
    <row r="15" spans="1:10" x14ac:dyDescent="0.2">
      <c r="A15" s="41"/>
      <c r="B15" s="42"/>
      <c r="C15" s="42"/>
      <c r="D15" s="42"/>
      <c r="E15" s="42"/>
      <c r="F15" s="42"/>
      <c r="G15" s="42"/>
      <c r="H15" s="42"/>
      <c r="I15" s="42"/>
      <c r="J15" s="43"/>
    </row>
    <row r="16" spans="1:10" ht="26.9" customHeight="1" x14ac:dyDescent="0.2">
      <c r="A16" s="44" t="s">
        <v>33</v>
      </c>
      <c r="B16" s="42" t="s">
        <v>34</v>
      </c>
      <c r="C16" s="42"/>
      <c r="D16" s="118">
        <f>G7</f>
        <v>220000</v>
      </c>
      <c r="E16" s="120"/>
      <c r="F16" s="45" t="s">
        <v>36</v>
      </c>
      <c r="G16" s="46">
        <v>200000</v>
      </c>
      <c r="H16" s="45" t="s">
        <v>35</v>
      </c>
      <c r="I16" s="189">
        <f>D16-G16</f>
        <v>20000</v>
      </c>
      <c r="J16" s="190"/>
    </row>
    <row r="17" spans="1:10" x14ac:dyDescent="0.2">
      <c r="A17" s="41"/>
      <c r="B17" s="42"/>
      <c r="C17" s="42"/>
      <c r="D17" s="42"/>
      <c r="E17" s="42"/>
      <c r="F17" s="42"/>
      <c r="G17" s="42"/>
      <c r="H17" s="42"/>
      <c r="I17" s="42"/>
      <c r="J17" s="47" t="s">
        <v>27</v>
      </c>
    </row>
    <row r="18" spans="1:10" x14ac:dyDescent="0.2">
      <c r="A18" s="41"/>
      <c r="B18" s="42"/>
      <c r="C18" s="42"/>
      <c r="D18" s="42"/>
      <c r="E18" s="42"/>
      <c r="F18" s="42"/>
      <c r="G18" s="42"/>
      <c r="H18" s="42"/>
      <c r="I18" s="42"/>
      <c r="J18" s="47"/>
    </row>
    <row r="19" spans="1:10" ht="25.25" customHeight="1" thickBot="1" x14ac:dyDescent="0.25">
      <c r="A19" s="41"/>
      <c r="B19" s="42" t="s">
        <v>37</v>
      </c>
      <c r="C19" s="42"/>
      <c r="D19" s="42"/>
      <c r="E19" s="42"/>
      <c r="F19" s="42"/>
      <c r="G19" s="42"/>
      <c r="H19" s="42"/>
      <c r="I19" s="42"/>
      <c r="J19" s="43"/>
    </row>
    <row r="20" spans="1:10" ht="18.8" thickTop="1" thickBot="1" x14ac:dyDescent="0.25">
      <c r="A20" s="48"/>
      <c r="B20" s="116" t="s">
        <v>111</v>
      </c>
      <c r="C20" s="116"/>
      <c r="D20" s="129"/>
      <c r="E20" s="34">
        <v>40</v>
      </c>
      <c r="F20" s="42" t="s">
        <v>38</v>
      </c>
      <c r="G20" s="42"/>
      <c r="H20" s="42"/>
      <c r="I20" s="42"/>
      <c r="J20" s="43"/>
    </row>
    <row r="21" spans="1:10" ht="18.8" thickTop="1" thickBot="1" x14ac:dyDescent="0.25">
      <c r="A21" s="41"/>
      <c r="B21" s="116" t="s">
        <v>112</v>
      </c>
      <c r="C21" s="116"/>
      <c r="D21" s="129"/>
      <c r="E21" s="34">
        <v>12</v>
      </c>
      <c r="F21" s="42" t="s">
        <v>38</v>
      </c>
      <c r="G21" s="49" t="s">
        <v>53</v>
      </c>
      <c r="H21" s="42"/>
      <c r="I21" s="42"/>
      <c r="J21" s="43"/>
    </row>
    <row r="22" spans="1:10" ht="18.3" thickTop="1" x14ac:dyDescent="0.2">
      <c r="A22" s="41"/>
      <c r="B22" s="116" t="s">
        <v>39</v>
      </c>
      <c r="C22" s="116"/>
      <c r="D22" s="116"/>
      <c r="E22" s="38">
        <f>(E21/E20)*100</f>
        <v>30</v>
      </c>
      <c r="F22" s="42" t="s">
        <v>40</v>
      </c>
      <c r="G22" s="42"/>
      <c r="H22" s="42"/>
      <c r="I22" s="42"/>
      <c r="J22" s="43"/>
    </row>
    <row r="23" spans="1:10" ht="18.3" thickBot="1" x14ac:dyDescent="0.25">
      <c r="A23" s="41"/>
      <c r="B23" s="42"/>
      <c r="C23" s="42"/>
      <c r="D23" s="42"/>
      <c r="E23" s="42"/>
      <c r="F23" s="42"/>
      <c r="G23" s="42"/>
      <c r="H23" s="42"/>
      <c r="I23" s="42"/>
      <c r="J23" s="43"/>
    </row>
    <row r="24" spans="1:10" ht="24.75" customHeight="1" thickTop="1" thickBot="1" x14ac:dyDescent="0.25">
      <c r="A24" s="41"/>
      <c r="B24" s="130">
        <f>I16</f>
        <v>20000</v>
      </c>
      <c r="C24" s="131"/>
      <c r="D24" s="50" t="s">
        <v>41</v>
      </c>
      <c r="E24" s="35">
        <v>0.7</v>
      </c>
      <c r="F24" s="50" t="s">
        <v>26</v>
      </c>
      <c r="G24" s="127">
        <f>B24*E24</f>
        <v>14000</v>
      </c>
      <c r="H24" s="128"/>
      <c r="I24" s="42" t="s">
        <v>51</v>
      </c>
      <c r="J24" s="43"/>
    </row>
    <row r="25" spans="1:10" ht="18.3" thickTop="1" x14ac:dyDescent="0.2">
      <c r="A25" s="41"/>
      <c r="B25" s="42"/>
      <c r="C25" s="42"/>
      <c r="D25" s="42"/>
      <c r="E25" s="50" t="s">
        <v>52</v>
      </c>
      <c r="F25" s="49" t="s">
        <v>54</v>
      </c>
      <c r="G25" s="42"/>
      <c r="H25" s="42"/>
      <c r="I25" s="42"/>
      <c r="J25" s="43"/>
    </row>
    <row r="26" spans="1:10" x14ac:dyDescent="0.2">
      <c r="A26" s="41"/>
      <c r="B26" s="116" t="s">
        <v>42</v>
      </c>
      <c r="C26" s="116"/>
      <c r="D26" s="116"/>
      <c r="E26" s="23">
        <v>1</v>
      </c>
      <c r="F26" s="42"/>
      <c r="G26" s="42"/>
      <c r="H26" s="42"/>
      <c r="I26" s="42"/>
      <c r="J26" s="43"/>
    </row>
    <row r="27" spans="1:10" x14ac:dyDescent="0.2">
      <c r="A27" s="41"/>
      <c r="B27" s="116" t="s">
        <v>116</v>
      </c>
      <c r="C27" s="116"/>
      <c r="D27" s="116"/>
      <c r="E27" s="23">
        <v>0.9</v>
      </c>
      <c r="F27" s="42"/>
      <c r="G27" s="42"/>
      <c r="H27" s="42"/>
      <c r="I27" s="42"/>
      <c r="J27" s="43"/>
    </row>
    <row r="28" spans="1:10" x14ac:dyDescent="0.2">
      <c r="A28" s="41"/>
      <c r="B28" s="116" t="s">
        <v>115</v>
      </c>
      <c r="C28" s="116"/>
      <c r="D28" s="116"/>
      <c r="E28" s="23">
        <v>0.7</v>
      </c>
      <c r="F28" s="42"/>
      <c r="G28" s="42"/>
      <c r="H28" s="42"/>
      <c r="I28" s="42"/>
      <c r="J28" s="43"/>
    </row>
    <row r="29" spans="1:10" x14ac:dyDescent="0.2">
      <c r="A29" s="41"/>
      <c r="B29" s="116" t="s">
        <v>113</v>
      </c>
      <c r="C29" s="116"/>
      <c r="D29" s="116"/>
      <c r="E29" s="23">
        <v>0.5</v>
      </c>
      <c r="F29" s="42"/>
      <c r="G29" s="42"/>
      <c r="H29" s="42"/>
      <c r="I29" s="42"/>
      <c r="J29" s="43"/>
    </row>
    <row r="30" spans="1:10" x14ac:dyDescent="0.2">
      <c r="A30" s="41"/>
      <c r="B30" s="116" t="s">
        <v>114</v>
      </c>
      <c r="C30" s="116"/>
      <c r="D30" s="116"/>
      <c r="E30" s="23">
        <v>0.3</v>
      </c>
      <c r="F30" s="42"/>
      <c r="G30" s="42"/>
      <c r="H30" s="42"/>
      <c r="I30" s="42"/>
      <c r="J30" s="43"/>
    </row>
    <row r="31" spans="1:10" x14ac:dyDescent="0.2">
      <c r="A31" s="41"/>
      <c r="B31" s="116" t="s">
        <v>47</v>
      </c>
      <c r="C31" s="116"/>
      <c r="D31" s="116"/>
      <c r="E31" s="23">
        <v>0.1</v>
      </c>
      <c r="F31" s="42"/>
      <c r="G31" s="42"/>
      <c r="H31" s="42"/>
      <c r="I31" s="42"/>
      <c r="J31" s="43"/>
    </row>
    <row r="32" spans="1:10" x14ac:dyDescent="0.2">
      <c r="A32" s="41"/>
      <c r="B32" s="42" t="s">
        <v>48</v>
      </c>
      <c r="C32" s="42"/>
      <c r="D32" s="42"/>
      <c r="E32" s="42"/>
      <c r="F32" s="42"/>
      <c r="G32" s="42"/>
      <c r="H32" s="42"/>
      <c r="I32" s="42"/>
      <c r="J32" s="43"/>
    </row>
    <row r="33" spans="1:10" ht="18.3" thickBot="1" x14ac:dyDescent="0.25">
      <c r="A33" s="51"/>
      <c r="B33" s="37"/>
      <c r="C33" s="37"/>
      <c r="D33" s="37"/>
      <c r="E33" s="37"/>
      <c r="F33" s="37"/>
      <c r="G33" s="37"/>
      <c r="H33" s="37"/>
      <c r="I33" s="37"/>
      <c r="J33" s="52"/>
    </row>
    <row r="35" spans="1:10" ht="39.25" customHeight="1" x14ac:dyDescent="0.2">
      <c r="A35" s="36" t="s">
        <v>57</v>
      </c>
      <c r="B35" s="18" t="s">
        <v>50</v>
      </c>
      <c r="C35" s="132">
        <f>G11</f>
        <v>200000</v>
      </c>
      <c r="D35" s="133"/>
      <c r="E35" s="32" t="s">
        <v>58</v>
      </c>
      <c r="F35" s="33" t="s">
        <v>33</v>
      </c>
      <c r="G35" s="134">
        <f>MAX(G24,0)</f>
        <v>14000</v>
      </c>
      <c r="H35" s="135"/>
      <c r="I35" s="18" t="s">
        <v>27</v>
      </c>
    </row>
    <row r="36" spans="1:10" ht="8.1" customHeight="1" thickBot="1" x14ac:dyDescent="0.25">
      <c r="C36" s="32"/>
      <c r="D36" s="32"/>
      <c r="E36" s="32"/>
      <c r="F36" s="32"/>
      <c r="G36" s="32"/>
      <c r="H36" s="32"/>
    </row>
    <row r="37" spans="1:10" ht="37.1" customHeight="1" thickBot="1" x14ac:dyDescent="0.25">
      <c r="C37" s="32"/>
      <c r="D37" s="32"/>
      <c r="E37" s="32"/>
      <c r="F37" s="53"/>
      <c r="G37" s="136">
        <f>C35+G35</f>
        <v>214000</v>
      </c>
      <c r="H37" s="137"/>
      <c r="I37" s="18" t="s">
        <v>27</v>
      </c>
    </row>
  </sheetData>
  <mergeCells count="21">
    <mergeCell ref="C35:D35"/>
    <mergeCell ref="G35:H35"/>
    <mergeCell ref="G37:H37"/>
    <mergeCell ref="B27:D27"/>
    <mergeCell ref="B28:D28"/>
    <mergeCell ref="B29:D29"/>
    <mergeCell ref="B30:D30"/>
    <mergeCell ref="B31:D31"/>
    <mergeCell ref="B26:D26"/>
    <mergeCell ref="G2:J2"/>
    <mergeCell ref="G7:I7"/>
    <mergeCell ref="C10:D10"/>
    <mergeCell ref="F10:G10"/>
    <mergeCell ref="G11:I11"/>
    <mergeCell ref="D16:E16"/>
    <mergeCell ref="I16:J16"/>
    <mergeCell ref="G24:H24"/>
    <mergeCell ref="B20:D20"/>
    <mergeCell ref="B21:D21"/>
    <mergeCell ref="B22:D22"/>
    <mergeCell ref="B24:C24"/>
  </mergeCells>
  <phoneticPr fontId="3"/>
  <dataValidations count="1">
    <dataValidation type="list" allowBlank="1" showInputMessage="1" showErrorMessage="1" sqref="E24">
      <formula1>$E$26:$E$32</formula1>
    </dataValidation>
  </dataValidations>
  <pageMargins left="0.7" right="0.7" top="0.75" bottom="0.75" header="0.3" footer="0.3"/>
  <pageSetup paperSize="9" orientation="portrait" r:id="rId1"/>
  <headerFooter>
    <oddHeader>&amp;C&amp;"游ゴシック,太字"補助金額の計算書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
  <sheetViews>
    <sheetView view="pageLayout" zoomScaleNormal="100" workbookViewId="0">
      <selection activeCell="F7" sqref="F7"/>
    </sheetView>
  </sheetViews>
  <sheetFormatPr defaultRowHeight="17.75" x14ac:dyDescent="0.2"/>
  <cols>
    <col min="1" max="1" width="10.3984375" style="18" customWidth="1"/>
    <col min="2" max="2" width="22.19921875" style="18" customWidth="1"/>
    <col min="3" max="3" width="9.19921875" style="73" customWidth="1"/>
    <col min="4" max="4" width="9.19921875" style="18" customWidth="1"/>
    <col min="5" max="5" width="16.69921875" style="73" customWidth="1"/>
    <col min="6" max="6" width="17.19921875" style="18" customWidth="1"/>
    <col min="7" max="16384" width="8.796875" style="18"/>
  </cols>
  <sheetData>
    <row r="1" spans="1:6" ht="18.3" thickBot="1" x14ac:dyDescent="0.25">
      <c r="A1" s="68" t="s">
        <v>77</v>
      </c>
      <c r="B1" s="69" t="s">
        <v>101</v>
      </c>
      <c r="C1" s="71" t="s">
        <v>75</v>
      </c>
      <c r="D1" s="69" t="s">
        <v>76</v>
      </c>
      <c r="E1" s="71" t="s">
        <v>65</v>
      </c>
      <c r="F1" s="70" t="s">
        <v>66</v>
      </c>
    </row>
    <row r="2" spans="1:6" ht="28.35" customHeight="1" x14ac:dyDescent="0.2">
      <c r="A2" s="65"/>
      <c r="B2" s="66" t="s">
        <v>102</v>
      </c>
      <c r="C2" s="217">
        <v>36000</v>
      </c>
      <c r="D2" s="66">
        <v>1</v>
      </c>
      <c r="E2" s="72">
        <f>C2*D2</f>
        <v>36000</v>
      </c>
      <c r="F2" s="216" t="s">
        <v>103</v>
      </c>
    </row>
    <row r="3" spans="1:6" ht="28.35" customHeight="1" x14ac:dyDescent="0.2">
      <c r="A3" s="60"/>
      <c r="B3" s="23"/>
      <c r="C3" s="218"/>
      <c r="D3" s="23"/>
      <c r="E3" s="72">
        <f t="shared" ref="E3:E13" si="0">C3*D3</f>
        <v>0</v>
      </c>
      <c r="F3" s="74"/>
    </row>
    <row r="4" spans="1:6" ht="28.35" customHeight="1" x14ac:dyDescent="0.2">
      <c r="A4" s="60"/>
      <c r="B4" s="23"/>
      <c r="C4" s="218"/>
      <c r="D4" s="23"/>
      <c r="E4" s="72">
        <f t="shared" si="0"/>
        <v>0</v>
      </c>
      <c r="F4" s="61"/>
    </row>
    <row r="5" spans="1:6" ht="28.35" customHeight="1" x14ac:dyDescent="0.2">
      <c r="A5" s="60"/>
      <c r="B5" s="23"/>
      <c r="C5" s="218"/>
      <c r="D5" s="23"/>
      <c r="E5" s="72">
        <f t="shared" si="0"/>
        <v>0</v>
      </c>
      <c r="F5" s="61"/>
    </row>
    <row r="6" spans="1:6" ht="28.35" customHeight="1" x14ac:dyDescent="0.2">
      <c r="A6" s="60"/>
      <c r="B6" s="23"/>
      <c r="C6" s="218"/>
      <c r="D6" s="23"/>
      <c r="E6" s="72">
        <f t="shared" si="0"/>
        <v>0</v>
      </c>
      <c r="F6" s="61"/>
    </row>
    <row r="7" spans="1:6" ht="28.35" customHeight="1" x14ac:dyDescent="0.2">
      <c r="A7" s="60"/>
      <c r="B7" s="23"/>
      <c r="C7" s="218"/>
      <c r="D7" s="23"/>
      <c r="E7" s="72">
        <f t="shared" si="0"/>
        <v>0</v>
      </c>
      <c r="F7" s="61"/>
    </row>
    <row r="8" spans="1:6" ht="28.35" customHeight="1" x14ac:dyDescent="0.2">
      <c r="A8" s="60"/>
      <c r="B8" s="23"/>
      <c r="C8" s="218"/>
      <c r="D8" s="23"/>
      <c r="E8" s="72">
        <f t="shared" si="0"/>
        <v>0</v>
      </c>
      <c r="F8" s="61"/>
    </row>
    <row r="9" spans="1:6" ht="28.35" customHeight="1" x14ac:dyDescent="0.2">
      <c r="A9" s="60"/>
      <c r="B9" s="23"/>
      <c r="C9" s="218"/>
      <c r="D9" s="23"/>
      <c r="E9" s="72">
        <f t="shared" si="0"/>
        <v>0</v>
      </c>
      <c r="F9" s="61"/>
    </row>
    <row r="10" spans="1:6" ht="28.35" customHeight="1" x14ac:dyDescent="0.2">
      <c r="A10" s="60"/>
      <c r="B10" s="23"/>
      <c r="C10" s="218"/>
      <c r="D10" s="23"/>
      <c r="E10" s="72">
        <f t="shared" si="0"/>
        <v>0</v>
      </c>
      <c r="F10" s="61"/>
    </row>
    <row r="11" spans="1:6" ht="28.35" customHeight="1" x14ac:dyDescent="0.2">
      <c r="A11" s="60"/>
      <c r="B11" s="23"/>
      <c r="C11" s="218"/>
      <c r="D11" s="23"/>
      <c r="E11" s="72">
        <f t="shared" si="0"/>
        <v>0</v>
      </c>
      <c r="F11" s="61"/>
    </row>
    <row r="12" spans="1:6" ht="28.35" customHeight="1" x14ac:dyDescent="0.2">
      <c r="A12" s="60"/>
      <c r="B12" s="23"/>
      <c r="C12" s="218"/>
      <c r="D12" s="23"/>
      <c r="E12" s="72">
        <f t="shared" si="0"/>
        <v>0</v>
      </c>
      <c r="F12" s="61"/>
    </row>
    <row r="13" spans="1:6" ht="28.35" customHeight="1" x14ac:dyDescent="0.2">
      <c r="A13" s="60"/>
      <c r="B13" s="23"/>
      <c r="C13" s="218"/>
      <c r="D13" s="23"/>
      <c r="E13" s="72">
        <f t="shared" si="0"/>
        <v>0</v>
      </c>
      <c r="F13" s="61"/>
    </row>
    <row r="14" spans="1:6" ht="28.35" customHeight="1" x14ac:dyDescent="0.2">
      <c r="A14" s="60"/>
      <c r="B14" s="23"/>
      <c r="C14" s="218"/>
      <c r="D14" s="23"/>
      <c r="E14" s="72">
        <f t="shared" ref="E14:E26" si="1">C14*D14</f>
        <v>0</v>
      </c>
      <c r="F14" s="61"/>
    </row>
    <row r="15" spans="1:6" ht="28.35" customHeight="1" x14ac:dyDescent="0.2">
      <c r="A15" s="60"/>
      <c r="B15" s="23"/>
      <c r="C15" s="218"/>
      <c r="D15" s="23"/>
      <c r="E15" s="72">
        <f t="shared" si="1"/>
        <v>0</v>
      </c>
      <c r="F15" s="61"/>
    </row>
    <row r="16" spans="1:6" ht="28.35" customHeight="1" x14ac:dyDescent="0.2">
      <c r="A16" s="60"/>
      <c r="B16" s="23"/>
      <c r="C16" s="218"/>
      <c r="D16" s="23"/>
      <c r="E16" s="72">
        <f t="shared" si="1"/>
        <v>0</v>
      </c>
      <c r="F16" s="61"/>
    </row>
    <row r="17" spans="1:6" ht="28.35" customHeight="1" x14ac:dyDescent="0.2">
      <c r="A17" s="60"/>
      <c r="B17" s="23"/>
      <c r="C17" s="218"/>
      <c r="D17" s="23"/>
      <c r="E17" s="72">
        <f t="shared" si="1"/>
        <v>0</v>
      </c>
      <c r="F17" s="61"/>
    </row>
    <row r="18" spans="1:6" ht="28.35" customHeight="1" x14ac:dyDescent="0.2">
      <c r="A18" s="60"/>
      <c r="B18" s="23"/>
      <c r="C18" s="218"/>
      <c r="D18" s="23"/>
      <c r="E18" s="72">
        <f t="shared" si="1"/>
        <v>0</v>
      </c>
      <c r="F18" s="61"/>
    </row>
    <row r="19" spans="1:6" ht="28.35" customHeight="1" x14ac:dyDescent="0.2">
      <c r="A19" s="60"/>
      <c r="B19" s="23"/>
      <c r="C19" s="218"/>
      <c r="D19" s="23"/>
      <c r="E19" s="72">
        <f t="shared" si="1"/>
        <v>0</v>
      </c>
      <c r="F19" s="61"/>
    </row>
    <row r="20" spans="1:6" ht="28.35" customHeight="1" x14ac:dyDescent="0.2">
      <c r="A20" s="60"/>
      <c r="B20" s="23"/>
      <c r="C20" s="218"/>
      <c r="D20" s="23"/>
      <c r="E20" s="72">
        <f t="shared" si="1"/>
        <v>0</v>
      </c>
      <c r="F20" s="61"/>
    </row>
    <row r="21" spans="1:6" ht="28.35" customHeight="1" x14ac:dyDescent="0.2">
      <c r="A21" s="60"/>
      <c r="B21" s="23"/>
      <c r="C21" s="218"/>
      <c r="D21" s="23"/>
      <c r="E21" s="72">
        <f t="shared" si="1"/>
        <v>0</v>
      </c>
      <c r="F21" s="61"/>
    </row>
    <row r="22" spans="1:6" ht="28.35" customHeight="1" x14ac:dyDescent="0.2">
      <c r="A22" s="60"/>
      <c r="B22" s="23"/>
      <c r="C22" s="218"/>
      <c r="D22" s="23"/>
      <c r="E22" s="72">
        <f t="shared" si="1"/>
        <v>0</v>
      </c>
      <c r="F22" s="61"/>
    </row>
    <row r="23" spans="1:6" ht="28.35" customHeight="1" x14ac:dyDescent="0.2">
      <c r="A23" s="60"/>
      <c r="B23" s="23"/>
      <c r="C23" s="218"/>
      <c r="D23" s="23"/>
      <c r="E23" s="72">
        <f t="shared" si="1"/>
        <v>0</v>
      </c>
      <c r="F23" s="61"/>
    </row>
    <row r="24" spans="1:6" ht="28.35" customHeight="1" x14ac:dyDescent="0.2">
      <c r="A24" s="60"/>
      <c r="B24" s="23"/>
      <c r="C24" s="218"/>
      <c r="D24" s="23"/>
      <c r="E24" s="72">
        <f t="shared" si="1"/>
        <v>0</v>
      </c>
      <c r="F24" s="61"/>
    </row>
    <row r="25" spans="1:6" ht="28.35" customHeight="1" x14ac:dyDescent="0.2">
      <c r="A25" s="60"/>
      <c r="B25" s="23"/>
      <c r="C25" s="218"/>
      <c r="D25" s="23"/>
      <c r="E25" s="72">
        <f t="shared" si="1"/>
        <v>0</v>
      </c>
      <c r="F25" s="61"/>
    </row>
    <row r="26" spans="1:6" ht="28.35" customHeight="1" thickBot="1" x14ac:dyDescent="0.25">
      <c r="A26" s="62"/>
      <c r="B26" s="63"/>
      <c r="C26" s="219"/>
      <c r="D26" s="63"/>
      <c r="E26" s="72">
        <f t="shared" si="1"/>
        <v>0</v>
      </c>
      <c r="F26" s="64"/>
    </row>
    <row r="27" spans="1:6" ht="38.15" customHeight="1" thickBot="1" x14ac:dyDescent="0.25">
      <c r="A27" s="42"/>
      <c r="B27" s="59" t="s">
        <v>67</v>
      </c>
      <c r="C27" s="220"/>
      <c r="D27" s="59"/>
      <c r="E27" s="138">
        <f>SUM(E2:E26)</f>
        <v>36000</v>
      </c>
      <c r="F27" s="139"/>
    </row>
  </sheetData>
  <mergeCells count="1">
    <mergeCell ref="E27:F27"/>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&amp;C&amp;"-,太字"購入予定消耗品　金額計算シート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
  <sheetViews>
    <sheetView view="pageLayout" zoomScaleNormal="100" workbookViewId="0">
      <selection activeCell="E2" sqref="E2"/>
    </sheetView>
  </sheetViews>
  <sheetFormatPr defaultRowHeight="17.75" x14ac:dyDescent="0.2"/>
  <cols>
    <col min="1" max="1" width="10.3984375" style="18" customWidth="1"/>
    <col min="2" max="2" width="22.19921875" style="18" customWidth="1"/>
    <col min="3" max="4" width="9.19921875" style="18" customWidth="1"/>
    <col min="5" max="5" width="16.69921875" style="73" customWidth="1"/>
    <col min="6" max="6" width="17.19921875" style="18" customWidth="1"/>
    <col min="7" max="16384" width="8.796875" style="18"/>
  </cols>
  <sheetData>
    <row r="1" spans="1:6" ht="18.3" thickBot="1" x14ac:dyDescent="0.25">
      <c r="A1" s="68" t="s">
        <v>84</v>
      </c>
      <c r="B1" s="69" t="s">
        <v>64</v>
      </c>
      <c r="C1" s="69" t="s">
        <v>75</v>
      </c>
      <c r="D1" s="69" t="s">
        <v>76</v>
      </c>
      <c r="E1" s="71" t="s">
        <v>86</v>
      </c>
      <c r="F1" s="70" t="s">
        <v>66</v>
      </c>
    </row>
    <row r="2" spans="1:6" ht="28.35" customHeight="1" x14ac:dyDescent="0.2">
      <c r="A2" s="65"/>
      <c r="B2" s="66" t="s">
        <v>68</v>
      </c>
      <c r="C2" s="66">
        <v>4000</v>
      </c>
      <c r="D2" s="66">
        <v>1</v>
      </c>
      <c r="E2" s="72">
        <f>C2*D2</f>
        <v>4000</v>
      </c>
      <c r="F2" s="67"/>
    </row>
    <row r="3" spans="1:6" ht="28.35" customHeight="1" x14ac:dyDescent="0.2">
      <c r="A3" s="60"/>
      <c r="B3" s="23" t="s">
        <v>69</v>
      </c>
      <c r="C3" s="23">
        <v>3000</v>
      </c>
      <c r="D3" s="23">
        <v>3</v>
      </c>
      <c r="E3" s="72">
        <f t="shared" ref="E3:E26" si="0">C3*D3</f>
        <v>9000</v>
      </c>
      <c r="F3" s="74"/>
    </row>
    <row r="4" spans="1:6" ht="28.35" customHeight="1" x14ac:dyDescent="0.2">
      <c r="A4" s="60"/>
      <c r="B4" s="23" t="s">
        <v>70</v>
      </c>
      <c r="C4" s="23">
        <v>4000</v>
      </c>
      <c r="D4" s="23">
        <v>2</v>
      </c>
      <c r="E4" s="72">
        <f t="shared" si="0"/>
        <v>8000</v>
      </c>
      <c r="F4" s="61"/>
    </row>
    <row r="5" spans="1:6" ht="28.35" customHeight="1" x14ac:dyDescent="0.2">
      <c r="A5" s="60"/>
      <c r="B5" s="23" t="s">
        <v>71</v>
      </c>
      <c r="C5" s="23">
        <v>3000</v>
      </c>
      <c r="D5" s="23">
        <v>1</v>
      </c>
      <c r="E5" s="72">
        <f t="shared" si="0"/>
        <v>3000</v>
      </c>
      <c r="F5" s="61"/>
    </row>
    <row r="6" spans="1:6" ht="28.35" customHeight="1" x14ac:dyDescent="0.2">
      <c r="A6" s="60"/>
      <c r="B6" s="23" t="s">
        <v>72</v>
      </c>
      <c r="C6" s="23">
        <v>4500</v>
      </c>
      <c r="D6" s="23">
        <v>1</v>
      </c>
      <c r="E6" s="72">
        <f t="shared" si="0"/>
        <v>4500</v>
      </c>
      <c r="F6" s="61"/>
    </row>
    <row r="7" spans="1:6" ht="28.35" customHeight="1" x14ac:dyDescent="0.2">
      <c r="A7" s="60"/>
      <c r="B7" s="23" t="s">
        <v>73</v>
      </c>
      <c r="C7" s="23">
        <v>1500</v>
      </c>
      <c r="D7" s="23">
        <v>1</v>
      </c>
      <c r="E7" s="72">
        <f t="shared" si="0"/>
        <v>1500</v>
      </c>
      <c r="F7" s="61"/>
    </row>
    <row r="8" spans="1:6" ht="28.35" customHeight="1" x14ac:dyDescent="0.2">
      <c r="A8" s="60"/>
      <c r="B8" s="23" t="s">
        <v>78</v>
      </c>
      <c r="C8" s="23">
        <v>1500</v>
      </c>
      <c r="D8" s="23">
        <v>1</v>
      </c>
      <c r="E8" s="72">
        <f t="shared" si="0"/>
        <v>1500</v>
      </c>
      <c r="F8" s="61"/>
    </row>
    <row r="9" spans="1:6" ht="28.35" customHeight="1" x14ac:dyDescent="0.2">
      <c r="A9" s="60"/>
      <c r="B9" s="23" t="s">
        <v>74</v>
      </c>
      <c r="C9" s="23">
        <v>1500</v>
      </c>
      <c r="D9" s="23">
        <v>5</v>
      </c>
      <c r="E9" s="72">
        <f t="shared" si="0"/>
        <v>7500</v>
      </c>
      <c r="F9" s="61"/>
    </row>
    <row r="10" spans="1:6" ht="28.35" customHeight="1" x14ac:dyDescent="0.2">
      <c r="A10" s="60"/>
      <c r="B10" s="23"/>
      <c r="C10" s="23"/>
      <c r="D10" s="23"/>
      <c r="E10" s="72">
        <f t="shared" si="0"/>
        <v>0</v>
      </c>
      <c r="F10" s="61"/>
    </row>
    <row r="11" spans="1:6" ht="28.35" customHeight="1" x14ac:dyDescent="0.2">
      <c r="A11" s="60"/>
      <c r="B11" s="23"/>
      <c r="C11" s="23"/>
      <c r="D11" s="23"/>
      <c r="E11" s="72">
        <f t="shared" si="0"/>
        <v>0</v>
      </c>
      <c r="F11" s="61"/>
    </row>
    <row r="12" spans="1:6" ht="28.35" customHeight="1" x14ac:dyDescent="0.2">
      <c r="A12" s="60"/>
      <c r="B12" s="23"/>
      <c r="C12" s="23"/>
      <c r="D12" s="23"/>
      <c r="E12" s="72">
        <f t="shared" si="0"/>
        <v>0</v>
      </c>
      <c r="F12" s="61"/>
    </row>
    <row r="13" spans="1:6" ht="28.35" customHeight="1" x14ac:dyDescent="0.2">
      <c r="A13" s="60"/>
      <c r="B13" s="23"/>
      <c r="C13" s="23"/>
      <c r="D13" s="23"/>
      <c r="E13" s="72">
        <f t="shared" si="0"/>
        <v>0</v>
      </c>
      <c r="F13" s="61"/>
    </row>
    <row r="14" spans="1:6" ht="28.35" customHeight="1" x14ac:dyDescent="0.2">
      <c r="A14" s="60"/>
      <c r="B14" s="23"/>
      <c r="C14" s="23"/>
      <c r="D14" s="23"/>
      <c r="E14" s="72">
        <f t="shared" si="0"/>
        <v>0</v>
      </c>
      <c r="F14" s="61"/>
    </row>
    <row r="15" spans="1:6" ht="28.35" customHeight="1" x14ac:dyDescent="0.2">
      <c r="A15" s="60"/>
      <c r="B15" s="23"/>
      <c r="C15" s="23"/>
      <c r="D15" s="23"/>
      <c r="E15" s="72">
        <f t="shared" si="0"/>
        <v>0</v>
      </c>
      <c r="F15" s="61"/>
    </row>
    <row r="16" spans="1:6" ht="28.35" customHeight="1" x14ac:dyDescent="0.2">
      <c r="A16" s="60"/>
      <c r="B16" s="23"/>
      <c r="C16" s="23"/>
      <c r="D16" s="23"/>
      <c r="E16" s="72">
        <f t="shared" si="0"/>
        <v>0</v>
      </c>
      <c r="F16" s="61"/>
    </row>
    <row r="17" spans="1:6" ht="28.35" customHeight="1" x14ac:dyDescent="0.2">
      <c r="A17" s="60"/>
      <c r="B17" s="23"/>
      <c r="C17" s="23"/>
      <c r="D17" s="23"/>
      <c r="E17" s="72">
        <f t="shared" si="0"/>
        <v>0</v>
      </c>
      <c r="F17" s="61"/>
    </row>
    <row r="18" spans="1:6" ht="28.35" customHeight="1" x14ac:dyDescent="0.2">
      <c r="A18" s="60"/>
      <c r="B18" s="23"/>
      <c r="C18" s="23"/>
      <c r="D18" s="23"/>
      <c r="E18" s="72">
        <f t="shared" si="0"/>
        <v>0</v>
      </c>
      <c r="F18" s="61"/>
    </row>
    <row r="19" spans="1:6" ht="28.35" customHeight="1" x14ac:dyDescent="0.2">
      <c r="A19" s="60"/>
      <c r="B19" s="23"/>
      <c r="C19" s="23"/>
      <c r="D19" s="23"/>
      <c r="E19" s="72">
        <f t="shared" si="0"/>
        <v>0</v>
      </c>
      <c r="F19" s="61"/>
    </row>
    <row r="20" spans="1:6" ht="28.35" customHeight="1" x14ac:dyDescent="0.2">
      <c r="A20" s="60"/>
      <c r="B20" s="23"/>
      <c r="C20" s="23"/>
      <c r="D20" s="23"/>
      <c r="E20" s="72">
        <f t="shared" si="0"/>
        <v>0</v>
      </c>
      <c r="F20" s="61"/>
    </row>
    <row r="21" spans="1:6" ht="28.35" customHeight="1" x14ac:dyDescent="0.2">
      <c r="A21" s="60"/>
      <c r="B21" s="23"/>
      <c r="C21" s="23"/>
      <c r="D21" s="23"/>
      <c r="E21" s="72">
        <f t="shared" si="0"/>
        <v>0</v>
      </c>
      <c r="F21" s="61"/>
    </row>
    <row r="22" spans="1:6" ht="28.35" customHeight="1" x14ac:dyDescent="0.2">
      <c r="A22" s="60"/>
      <c r="B22" s="23"/>
      <c r="C22" s="23"/>
      <c r="D22" s="23"/>
      <c r="E22" s="72">
        <f t="shared" si="0"/>
        <v>0</v>
      </c>
      <c r="F22" s="61"/>
    </row>
    <row r="23" spans="1:6" ht="28.35" customHeight="1" x14ac:dyDescent="0.2">
      <c r="A23" s="60"/>
      <c r="B23" s="23"/>
      <c r="C23" s="23"/>
      <c r="D23" s="23"/>
      <c r="E23" s="72">
        <f t="shared" si="0"/>
        <v>0</v>
      </c>
      <c r="F23" s="61"/>
    </row>
    <row r="24" spans="1:6" ht="28.35" customHeight="1" x14ac:dyDescent="0.2">
      <c r="A24" s="60"/>
      <c r="B24" s="23"/>
      <c r="C24" s="23"/>
      <c r="D24" s="23"/>
      <c r="E24" s="72">
        <f t="shared" si="0"/>
        <v>0</v>
      </c>
      <c r="F24" s="61"/>
    </row>
    <row r="25" spans="1:6" ht="28.35" customHeight="1" x14ac:dyDescent="0.2">
      <c r="A25" s="60"/>
      <c r="B25" s="23"/>
      <c r="C25" s="23"/>
      <c r="D25" s="23"/>
      <c r="E25" s="72">
        <f t="shared" si="0"/>
        <v>0</v>
      </c>
      <c r="F25" s="61"/>
    </row>
    <row r="26" spans="1:6" ht="28.35" customHeight="1" thickBot="1" x14ac:dyDescent="0.25">
      <c r="A26" s="62"/>
      <c r="B26" s="63"/>
      <c r="C26" s="63"/>
      <c r="D26" s="63"/>
      <c r="E26" s="72">
        <f t="shared" si="0"/>
        <v>0</v>
      </c>
      <c r="F26" s="64"/>
    </row>
    <row r="27" spans="1:6" ht="38.15" customHeight="1" thickBot="1" x14ac:dyDescent="0.25">
      <c r="A27" s="140" t="s">
        <v>85</v>
      </c>
      <c r="B27" s="140"/>
      <c r="C27" s="140"/>
      <c r="D27" s="141"/>
      <c r="E27" s="138">
        <f>SUM(E2:E26)</f>
        <v>39000</v>
      </c>
      <c r="F27" s="139"/>
    </row>
  </sheetData>
  <mergeCells count="2">
    <mergeCell ref="E27:F27"/>
    <mergeCell ref="A27:D27"/>
  </mergeCells>
  <phoneticPr fontId="3"/>
  <printOptions horizontalCentered="1"/>
  <pageMargins left="0.70866141732283472" right="0.70866141732283472" top="0.74803149606299213" bottom="0.74803149606299213" header="0.31496062992125984" footer="0.31496062992125984"/>
  <pageSetup paperSize="9" orientation="portrait" r:id="rId1"/>
  <headerFooter>
    <oddHeader>&amp;C&amp;"-,太字"購入予定消耗品計算シート（記入例）</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0"/>
  <sheetViews>
    <sheetView view="pageLayout" topLeftCell="A19" zoomScaleNormal="100" workbookViewId="0">
      <selection activeCell="E27" sqref="E27:H27"/>
    </sheetView>
  </sheetViews>
  <sheetFormatPr defaultRowHeight="17.75" x14ac:dyDescent="0.2"/>
  <cols>
    <col min="1" max="1" width="8.796875" style="1"/>
    <col min="2" max="2" width="5.5" style="1" customWidth="1"/>
    <col min="3" max="3" width="25.09765625" style="1" customWidth="1"/>
    <col min="4" max="4" width="14.5" style="226" customWidth="1"/>
    <col min="5" max="5" width="8.796875" style="1" customWidth="1"/>
    <col min="6" max="16384" width="8.796875" style="1"/>
  </cols>
  <sheetData>
    <row r="1" spans="1:10" ht="27.4" customHeight="1" x14ac:dyDescent="0.2">
      <c r="A1" s="101" t="s">
        <v>79</v>
      </c>
      <c r="B1" s="101"/>
      <c r="C1" s="101"/>
      <c r="D1" s="101"/>
      <c r="E1" s="101"/>
      <c r="F1" s="101"/>
      <c r="G1" s="101"/>
      <c r="H1" s="101"/>
      <c r="I1" s="7"/>
      <c r="J1" s="7"/>
    </row>
    <row r="2" spans="1:10" x14ac:dyDescent="0.2">
      <c r="A2" s="164"/>
      <c r="B2" s="164"/>
      <c r="C2" s="164"/>
      <c r="D2" s="224"/>
      <c r="E2" s="164"/>
    </row>
    <row r="3" spans="1:10" x14ac:dyDescent="0.2">
      <c r="D3" s="225" t="s">
        <v>0</v>
      </c>
      <c r="E3" s="176" t="str">
        <f>'②補助金額計算書（入力用）'!G2</f>
        <v>〇〇校区お助け隊</v>
      </c>
      <c r="F3" s="176"/>
      <c r="G3" s="176"/>
      <c r="H3" s="176"/>
    </row>
    <row r="5" spans="1:10" ht="18.3" thickBot="1" x14ac:dyDescent="0.25">
      <c r="A5" s="2">
        <v>1</v>
      </c>
      <c r="B5" s="2" t="s">
        <v>1</v>
      </c>
    </row>
    <row r="6" spans="1:10" ht="28.5" customHeight="1" thickBot="1" x14ac:dyDescent="0.25">
      <c r="B6" s="145" t="s">
        <v>2</v>
      </c>
      <c r="C6" s="146"/>
      <c r="D6" s="227" t="s">
        <v>3</v>
      </c>
      <c r="E6" s="147" t="s">
        <v>4</v>
      </c>
      <c r="F6" s="148"/>
      <c r="G6" s="148"/>
      <c r="H6" s="149"/>
    </row>
    <row r="7" spans="1:10" ht="28.35" customHeight="1" x14ac:dyDescent="0.2">
      <c r="B7" s="150" t="s">
        <v>5</v>
      </c>
      <c r="C7" s="4" t="s">
        <v>7</v>
      </c>
      <c r="D7" s="26">
        <f>'②補助金額計算書（入力用）'!G37</f>
        <v>214000</v>
      </c>
      <c r="E7" s="109"/>
      <c r="F7" s="110"/>
      <c r="G7" s="110"/>
      <c r="H7" s="111"/>
    </row>
    <row r="8" spans="1:10" ht="28.35" customHeight="1" x14ac:dyDescent="0.2">
      <c r="B8" s="151"/>
      <c r="C8" s="5" t="s">
        <v>8</v>
      </c>
      <c r="D8" s="27">
        <f>D10-D7</f>
        <v>6000</v>
      </c>
      <c r="E8" s="142" t="str">
        <f>'➀収支予算書（入力用）'!E8:H8</f>
        <v>校区社協補助金　等</v>
      </c>
      <c r="F8" s="143"/>
      <c r="G8" s="143"/>
      <c r="H8" s="144"/>
    </row>
    <row r="9" spans="1:10" ht="28.35" customHeight="1" thickBot="1" x14ac:dyDescent="0.25">
      <c r="B9" s="152"/>
      <c r="C9" s="6"/>
      <c r="D9" s="3"/>
      <c r="E9" s="112"/>
      <c r="F9" s="113"/>
      <c r="G9" s="113"/>
      <c r="H9" s="114"/>
    </row>
    <row r="10" spans="1:10" ht="31.7" customHeight="1" thickBot="1" x14ac:dyDescent="0.25">
      <c r="B10" s="153" t="s">
        <v>6</v>
      </c>
      <c r="C10" s="154"/>
      <c r="D10" s="28">
        <f>D28</f>
        <v>220000</v>
      </c>
      <c r="E10" s="94"/>
      <c r="F10" s="95"/>
      <c r="G10" s="95"/>
      <c r="H10" s="96"/>
    </row>
    <row r="11" spans="1:10" ht="31.2" customHeight="1" x14ac:dyDescent="0.2">
      <c r="B11" s="75"/>
      <c r="C11" s="75"/>
      <c r="D11" s="8"/>
      <c r="E11" s="76"/>
      <c r="F11" s="76"/>
      <c r="G11" s="76"/>
      <c r="H11" s="76"/>
    </row>
    <row r="12" spans="1:10" ht="29.05" customHeight="1" x14ac:dyDescent="0.2">
      <c r="B12" s="75"/>
      <c r="C12" s="75"/>
      <c r="D12" s="8"/>
      <c r="E12" s="76"/>
      <c r="F12" s="76"/>
      <c r="G12" s="76"/>
      <c r="H12" s="76"/>
    </row>
    <row r="14" spans="1:10" ht="18.3" thickBot="1" x14ac:dyDescent="0.25">
      <c r="A14" s="2">
        <v>2</v>
      </c>
      <c r="B14" s="2" t="s">
        <v>9</v>
      </c>
    </row>
    <row r="15" spans="1:10" ht="23.65" thickBot="1" x14ac:dyDescent="0.25">
      <c r="B15" s="145" t="s">
        <v>2</v>
      </c>
      <c r="C15" s="155"/>
      <c r="D15" s="228" t="s">
        <v>3</v>
      </c>
      <c r="E15" s="156" t="s">
        <v>4</v>
      </c>
      <c r="F15" s="157"/>
      <c r="G15" s="157"/>
      <c r="H15" s="158"/>
    </row>
    <row r="16" spans="1:10" ht="28.35" customHeight="1" x14ac:dyDescent="0.2">
      <c r="B16" s="159" t="s">
        <v>10</v>
      </c>
      <c r="C16" s="16" t="s">
        <v>11</v>
      </c>
      <c r="D16" s="163">
        <f>'➀収支予算書（入力用）'!D16</f>
        <v>48000</v>
      </c>
      <c r="E16" s="171" t="str">
        <f>'➀収支予算書（入力用）'!E16:H16</f>
        <v>事務局役員手当　16,000×3人</v>
      </c>
      <c r="F16" s="170"/>
      <c r="G16" s="170"/>
      <c r="H16" s="172"/>
    </row>
    <row r="17" spans="2:9" ht="28.35" customHeight="1" x14ac:dyDescent="0.2">
      <c r="B17" s="160"/>
      <c r="C17" s="17" t="s">
        <v>12</v>
      </c>
      <c r="D17" s="27">
        <f>(100*F17)+(200*H17)</f>
        <v>35000</v>
      </c>
      <c r="E17" s="173" t="s">
        <v>60</v>
      </c>
      <c r="F17" s="174">
        <f>'➀収支予算書（入力用）'!F17</f>
        <v>50</v>
      </c>
      <c r="G17" s="175" t="s">
        <v>61</v>
      </c>
      <c r="H17" s="169">
        <f>'➀収支予算書（入力用）'!H17</f>
        <v>150</v>
      </c>
      <c r="I17" s="58"/>
    </row>
    <row r="18" spans="2:9" ht="28.35" customHeight="1" x14ac:dyDescent="0.2">
      <c r="B18" s="160"/>
      <c r="C18" s="17" t="s">
        <v>13</v>
      </c>
      <c r="D18" s="27">
        <f>'➀収支予算書（入力用）'!D18</f>
        <v>36000</v>
      </c>
      <c r="E18" s="229" t="s">
        <v>87</v>
      </c>
      <c r="F18" s="230"/>
      <c r="G18" s="230"/>
      <c r="H18" s="231"/>
    </row>
    <row r="19" spans="2:9" ht="28.35" customHeight="1" x14ac:dyDescent="0.2">
      <c r="B19" s="160"/>
      <c r="C19" s="17" t="s">
        <v>14</v>
      </c>
      <c r="D19" s="27">
        <f>'➀収支予算書（入力用）'!D19</f>
        <v>30000</v>
      </c>
      <c r="E19" s="232" t="str">
        <f>'➀収支予算書（入力用）'!E19:H19</f>
        <v>ポスター</v>
      </c>
      <c r="F19" s="233"/>
      <c r="G19" s="233"/>
      <c r="H19" s="234"/>
    </row>
    <row r="20" spans="2:9" ht="28.35" customHeight="1" x14ac:dyDescent="0.2">
      <c r="B20" s="160"/>
      <c r="C20" s="17" t="s">
        <v>15</v>
      </c>
      <c r="D20" s="27">
        <f>'➀収支予算書（入力用）'!D20</f>
        <v>12000</v>
      </c>
      <c r="E20" s="232" t="str">
        <f>'➀収支予算書（入力用）'!E20:H20</f>
        <v>郵送代・携帯契約代・携帯使用代</v>
      </c>
      <c r="F20" s="233"/>
      <c r="G20" s="233"/>
      <c r="H20" s="234"/>
    </row>
    <row r="21" spans="2:9" ht="28.35" customHeight="1" x14ac:dyDescent="0.2">
      <c r="B21" s="160"/>
      <c r="C21" s="17" t="s">
        <v>16</v>
      </c>
      <c r="D21" s="27">
        <f>'➀収支予算書（入力用）'!D21</f>
        <v>10000</v>
      </c>
      <c r="E21" s="232" t="str">
        <f>'➀収支予算書（入力用）'!E21:H21</f>
        <v>福祉サービス総合補償</v>
      </c>
      <c r="F21" s="233"/>
      <c r="G21" s="233"/>
      <c r="H21" s="234"/>
    </row>
    <row r="22" spans="2:9" ht="28.35" customHeight="1" x14ac:dyDescent="0.2">
      <c r="B22" s="160"/>
      <c r="C22" s="17" t="s">
        <v>17</v>
      </c>
      <c r="D22" s="27">
        <f>'➀収支予算書（入力用）'!D22</f>
        <v>24000</v>
      </c>
      <c r="E22" s="238" t="str">
        <f>'➀収支予算書（入力用）'!E22:H22</f>
        <v>公民館使用料・事務所借り上げ料
軽トラリース料</v>
      </c>
      <c r="F22" s="239"/>
      <c r="G22" s="239"/>
      <c r="H22" s="240"/>
    </row>
    <row r="23" spans="2:9" ht="28.35" customHeight="1" x14ac:dyDescent="0.2">
      <c r="B23" s="160"/>
      <c r="C23" s="17" t="s">
        <v>18</v>
      </c>
      <c r="D23" s="27">
        <f>'➀収支予算書（入力用）'!D23</f>
        <v>0</v>
      </c>
      <c r="E23" s="232">
        <f>'➀収支予算書（入力用）'!E23:H23</f>
        <v>0</v>
      </c>
      <c r="F23" s="233"/>
      <c r="G23" s="233"/>
      <c r="H23" s="234"/>
    </row>
    <row r="24" spans="2:9" ht="28.35" customHeight="1" x14ac:dyDescent="0.2">
      <c r="B24" s="160"/>
      <c r="C24" s="17" t="s">
        <v>19</v>
      </c>
      <c r="D24" s="27">
        <f>'➀収支予算書（入力用）'!D24</f>
        <v>10000</v>
      </c>
      <c r="E24" s="232" t="str">
        <f>'➀収支予算書（入力用）'!E24:H24</f>
        <v>会議室（ホルト）借上料、会議お茶代</v>
      </c>
      <c r="F24" s="233"/>
      <c r="G24" s="233"/>
      <c r="H24" s="234"/>
    </row>
    <row r="25" spans="2:9" ht="28.35" customHeight="1" x14ac:dyDescent="0.2">
      <c r="B25" s="160"/>
      <c r="C25" s="17" t="s">
        <v>20</v>
      </c>
      <c r="D25" s="27">
        <f>'➀収支予算書（入力用）'!D25</f>
        <v>15000</v>
      </c>
      <c r="E25" s="232" t="str">
        <f>'➀収支予算書（入力用）'!E25:H25</f>
        <v>支援者研修講師謝礼金</v>
      </c>
      <c r="F25" s="233"/>
      <c r="G25" s="233"/>
      <c r="H25" s="234"/>
    </row>
    <row r="26" spans="2:9" ht="27.4" customHeight="1" x14ac:dyDescent="0.2">
      <c r="B26" s="160"/>
      <c r="C26" s="17" t="s">
        <v>21</v>
      </c>
      <c r="D26" s="27">
        <f>'➀収支予算書（入力用）'!D26</f>
        <v>0</v>
      </c>
      <c r="E26" s="232">
        <f>'➀収支予算書（入力用）'!E26:H26</f>
        <v>0</v>
      </c>
      <c r="F26" s="233"/>
      <c r="G26" s="233"/>
      <c r="H26" s="234"/>
    </row>
    <row r="27" spans="2:9" ht="28.5" customHeight="1" thickBot="1" x14ac:dyDescent="0.25">
      <c r="B27" s="161"/>
      <c r="C27" s="9"/>
      <c r="D27" s="165">
        <f>'➀収支予算書（入力用）'!D27</f>
        <v>0</v>
      </c>
      <c r="E27" s="235">
        <f>'➀収支予算書（入力用）'!E27:H27</f>
        <v>0</v>
      </c>
      <c r="F27" s="236"/>
      <c r="G27" s="236"/>
      <c r="H27" s="237"/>
    </row>
    <row r="28" spans="2:9" ht="34.4" customHeight="1" thickBot="1" x14ac:dyDescent="0.25">
      <c r="B28" s="153" t="s">
        <v>6</v>
      </c>
      <c r="C28" s="162"/>
      <c r="D28" s="28">
        <f>SUM(D16:D27)</f>
        <v>220000</v>
      </c>
      <c r="E28" s="166"/>
      <c r="F28" s="167"/>
      <c r="G28" s="167"/>
      <c r="H28" s="168"/>
    </row>
    <row r="29" spans="2:9" ht="23.1" x14ac:dyDescent="0.2">
      <c r="B29" s="24"/>
      <c r="C29" s="24"/>
      <c r="D29" s="8"/>
      <c r="E29" s="25"/>
      <c r="F29" s="25"/>
      <c r="G29" s="25"/>
      <c r="H29" s="25"/>
    </row>
    <row r="30" spans="2:9" ht="23.1" x14ac:dyDescent="0.2">
      <c r="B30" s="75"/>
      <c r="C30" s="75"/>
      <c r="D30" s="8"/>
      <c r="E30" s="76"/>
      <c r="F30" s="76"/>
      <c r="G30" s="76"/>
      <c r="H30" s="76"/>
    </row>
  </sheetData>
  <mergeCells count="32">
    <mergeCell ref="B30:C30"/>
    <mergeCell ref="E30:H30"/>
    <mergeCell ref="E24:H24"/>
    <mergeCell ref="E25:H25"/>
    <mergeCell ref="E26:H26"/>
    <mergeCell ref="E27:H27"/>
    <mergeCell ref="B28:C28"/>
    <mergeCell ref="E28:H28"/>
    <mergeCell ref="B15:C15"/>
    <mergeCell ref="E15:H15"/>
    <mergeCell ref="B16:B27"/>
    <mergeCell ref="E16:H16"/>
    <mergeCell ref="E18:H18"/>
    <mergeCell ref="E19:H19"/>
    <mergeCell ref="E20:H20"/>
    <mergeCell ref="E21:H21"/>
    <mergeCell ref="E22:H22"/>
    <mergeCell ref="E23:H23"/>
    <mergeCell ref="B10:C10"/>
    <mergeCell ref="E10:H10"/>
    <mergeCell ref="B11:C11"/>
    <mergeCell ref="E11:H11"/>
    <mergeCell ref="B12:C12"/>
    <mergeCell ref="E12:H12"/>
    <mergeCell ref="A1:H1"/>
    <mergeCell ref="E3:H3"/>
    <mergeCell ref="B6:C6"/>
    <mergeCell ref="E6:H6"/>
    <mergeCell ref="B7:B9"/>
    <mergeCell ref="E7:H7"/>
    <mergeCell ref="E8:H8"/>
    <mergeCell ref="E9:H9"/>
  </mergeCells>
  <phoneticPr fontId="3"/>
  <pageMargins left="0.51181102362204722" right="0.11811023622047245" top="0.74803149606299213" bottom="0.39370078740157483" header="0.31496062992125984" footer="0.31496062992125984"/>
  <pageSetup paperSize="9" orientation="portrait" r:id="rId1"/>
  <headerFooter>
    <oddHeader xml:space="preserve">&amp;C&amp;"メイリオ,ボールド"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4"/>
  <sheetViews>
    <sheetView tabSelected="1" view="pageLayout" topLeftCell="A13" zoomScaleNormal="100" workbookViewId="0">
      <selection activeCell="G21" sqref="G21"/>
    </sheetView>
  </sheetViews>
  <sheetFormatPr defaultRowHeight="17.75" x14ac:dyDescent="0.2"/>
  <cols>
    <col min="1" max="2" width="8.796875" style="18"/>
    <col min="3" max="3" width="13" style="18" customWidth="1"/>
    <col min="4" max="4" width="4.59765625" style="18" customWidth="1"/>
    <col min="5" max="5" width="9.3984375" style="18" customWidth="1"/>
    <col min="6" max="6" width="8.796875" style="18"/>
    <col min="7" max="7" width="9.09765625" style="18" bestFit="1" customWidth="1"/>
    <col min="8" max="8" width="8.796875" style="18"/>
    <col min="9" max="9" width="3.8984375" style="18" customWidth="1"/>
    <col min="10" max="16384" width="8.796875" style="18"/>
  </cols>
  <sheetData>
    <row r="1" spans="1:10" x14ac:dyDescent="0.2">
      <c r="A1" s="177"/>
      <c r="B1" s="177"/>
      <c r="C1" s="177"/>
      <c r="D1" s="177"/>
      <c r="E1" s="177"/>
      <c r="F1" s="177"/>
      <c r="G1" s="177"/>
      <c r="H1" s="177"/>
      <c r="I1" s="177"/>
      <c r="J1" s="177"/>
    </row>
    <row r="2" spans="1:10" x14ac:dyDescent="0.2">
      <c r="A2" s="177"/>
      <c r="B2" s="177"/>
      <c r="C2" s="177"/>
      <c r="D2" s="177"/>
      <c r="E2" s="177"/>
      <c r="F2" s="178" t="s">
        <v>0</v>
      </c>
      <c r="G2" s="179" t="str">
        <f>'➀収支予算書（入力用）'!E3</f>
        <v>〇〇校区お助け隊</v>
      </c>
      <c r="H2" s="179"/>
      <c r="I2" s="179"/>
      <c r="J2" s="179"/>
    </row>
    <row r="3" spans="1:10" ht="55.9" customHeight="1" x14ac:dyDescent="0.2">
      <c r="A3" s="177"/>
      <c r="B3" s="177"/>
      <c r="C3" s="177"/>
      <c r="D3" s="177"/>
      <c r="E3" s="177"/>
      <c r="F3" s="177"/>
      <c r="G3" s="177"/>
      <c r="H3" s="177"/>
      <c r="I3" s="177"/>
      <c r="J3" s="177"/>
    </row>
    <row r="4" spans="1:10" x14ac:dyDescent="0.2">
      <c r="A4" s="191" t="s">
        <v>23</v>
      </c>
      <c r="B4" s="177" t="s">
        <v>24</v>
      </c>
      <c r="C4" s="177"/>
      <c r="D4" s="177"/>
      <c r="E4" s="177"/>
      <c r="F4" s="177"/>
      <c r="G4" s="177"/>
      <c r="H4" s="177"/>
      <c r="I4" s="177"/>
      <c r="J4" s="177"/>
    </row>
    <row r="5" spans="1:10" x14ac:dyDescent="0.2">
      <c r="A5" s="177"/>
      <c r="B5" s="177"/>
      <c r="C5" s="177"/>
      <c r="D5" s="177"/>
      <c r="E5" s="177"/>
      <c r="F5" s="177"/>
      <c r="G5" s="177"/>
      <c r="H5" s="177"/>
      <c r="I5" s="177"/>
      <c r="J5" s="177"/>
    </row>
    <row r="6" spans="1:10" ht="18.3" thickBot="1" x14ac:dyDescent="0.25">
      <c r="A6" s="177"/>
      <c r="B6" s="177" t="s">
        <v>99</v>
      </c>
      <c r="C6" s="177"/>
      <c r="D6" s="177"/>
      <c r="E6" s="177"/>
      <c r="F6" s="177"/>
      <c r="G6" s="177"/>
      <c r="H6" s="177"/>
      <c r="I6" s="177"/>
      <c r="J6" s="177"/>
    </row>
    <row r="7" spans="1:10" ht="18.8" thickTop="1" thickBot="1" x14ac:dyDescent="0.25">
      <c r="A7" s="177"/>
      <c r="B7" s="177"/>
      <c r="C7" s="177"/>
      <c r="D7" s="177"/>
      <c r="E7" s="177"/>
      <c r="F7" s="177"/>
      <c r="G7" s="194" t="s">
        <v>91</v>
      </c>
      <c r="H7" s="195"/>
      <c r="I7" s="196"/>
      <c r="J7" s="177"/>
    </row>
    <row r="8" spans="1:10" ht="23.65" customHeight="1" thickTop="1" thickBot="1" x14ac:dyDescent="0.25">
      <c r="A8" s="177"/>
      <c r="B8" s="177"/>
      <c r="C8" s="177"/>
      <c r="D8" s="177"/>
      <c r="E8" s="177"/>
      <c r="F8" s="181" t="s">
        <v>26</v>
      </c>
      <c r="G8" s="245">
        <f>'➀収支予算書（入力用）'!D28</f>
        <v>220000</v>
      </c>
      <c r="H8" s="246"/>
      <c r="I8" s="247"/>
      <c r="J8" s="177" t="s">
        <v>27</v>
      </c>
    </row>
    <row r="9" spans="1:10" ht="18.3" thickTop="1" x14ac:dyDescent="0.2">
      <c r="A9" s="177"/>
      <c r="B9" s="177"/>
      <c r="C9" s="177"/>
      <c r="D9" s="177"/>
      <c r="E9" s="177"/>
      <c r="F9" s="177"/>
      <c r="G9" s="177"/>
      <c r="H9" s="177"/>
      <c r="I9" s="177"/>
      <c r="J9" s="177"/>
    </row>
    <row r="10" spans="1:10" x14ac:dyDescent="0.2">
      <c r="A10" s="191" t="s">
        <v>89</v>
      </c>
      <c r="B10" s="177" t="s">
        <v>93</v>
      </c>
      <c r="C10" s="177"/>
      <c r="D10" s="177"/>
      <c r="E10" s="177"/>
      <c r="F10" s="177"/>
      <c r="G10" s="177"/>
      <c r="H10" s="177"/>
      <c r="I10" s="177"/>
      <c r="J10" s="177"/>
    </row>
    <row r="11" spans="1:10" x14ac:dyDescent="0.2">
      <c r="A11" s="177"/>
      <c r="B11" s="177" t="s">
        <v>94</v>
      </c>
      <c r="C11" s="177"/>
      <c r="D11" s="177"/>
      <c r="E11" s="177"/>
      <c r="F11" s="177"/>
      <c r="G11" s="177"/>
      <c r="H11" s="177"/>
      <c r="I11" s="177"/>
      <c r="J11" s="177"/>
    </row>
    <row r="12" spans="1:10" ht="28.35" customHeight="1" thickBot="1" x14ac:dyDescent="0.25">
      <c r="A12" s="177"/>
      <c r="B12" s="177"/>
      <c r="C12" s="197">
        <v>200000</v>
      </c>
      <c r="D12" s="197"/>
      <c r="E12" s="198" t="s">
        <v>31</v>
      </c>
      <c r="F12" s="200">
        <f>G8</f>
        <v>220000</v>
      </c>
      <c r="G12" s="200"/>
      <c r="H12" s="199" t="s">
        <v>30</v>
      </c>
      <c r="I12" s="199"/>
      <c r="J12" s="177"/>
    </row>
    <row r="13" spans="1:10" ht="28.35" customHeight="1" thickTop="1" thickBot="1" x14ac:dyDescent="0.25">
      <c r="A13" s="177"/>
      <c r="B13" s="177"/>
      <c r="C13" s="177"/>
      <c r="D13" s="177"/>
      <c r="E13" s="177"/>
      <c r="F13" s="209"/>
      <c r="G13" s="241">
        <f>MIN(C12,F12)</f>
        <v>200000</v>
      </c>
      <c r="H13" s="242"/>
      <c r="I13" s="243"/>
      <c r="J13" s="177" t="s">
        <v>27</v>
      </c>
    </row>
    <row r="14" spans="1:10" ht="18.3" thickTop="1" x14ac:dyDescent="0.2">
      <c r="A14" s="184"/>
      <c r="B14" s="184"/>
      <c r="C14" s="248" t="s">
        <v>92</v>
      </c>
      <c r="D14" s="248"/>
      <c r="E14" s="249"/>
      <c r="F14" s="250"/>
      <c r="G14" s="250"/>
      <c r="H14" s="250"/>
      <c r="I14" s="250"/>
      <c r="J14" s="250"/>
    </row>
    <row r="15" spans="1:10" ht="22.05" customHeight="1" x14ac:dyDescent="0.2">
      <c r="A15" s="191" t="s">
        <v>90</v>
      </c>
      <c r="C15" s="200">
        <f>G8</f>
        <v>220000</v>
      </c>
      <c r="D15" s="200"/>
      <c r="E15" s="251" t="s">
        <v>36</v>
      </c>
      <c r="F15" s="252">
        <v>200000</v>
      </c>
      <c r="G15" s="252"/>
      <c r="H15" s="251" t="s">
        <v>26</v>
      </c>
      <c r="I15" s="253">
        <f>C15-F15</f>
        <v>20000</v>
      </c>
      <c r="J15" s="253"/>
    </row>
    <row r="16" spans="1:10" ht="18.3" thickBot="1" x14ac:dyDescent="0.25">
      <c r="A16" s="184"/>
      <c r="B16" s="192"/>
      <c r="C16" s="192"/>
      <c r="D16" s="192"/>
      <c r="E16" s="193"/>
      <c r="F16" s="184"/>
      <c r="G16" s="184"/>
      <c r="H16" s="184"/>
      <c r="I16" s="184"/>
      <c r="J16" s="184"/>
    </row>
    <row r="17" spans="1:10" ht="18.8" thickTop="1" thickBot="1" x14ac:dyDescent="0.25">
      <c r="A17" s="254" t="s">
        <v>91</v>
      </c>
      <c r="B17" s="255"/>
      <c r="D17" s="184"/>
      <c r="E17" s="184"/>
      <c r="F17" s="184"/>
      <c r="G17" s="184"/>
      <c r="H17" s="184"/>
      <c r="I17" s="184"/>
      <c r="J17" s="184"/>
    </row>
    <row r="18" spans="1:10" ht="24.75" customHeight="1" thickTop="1" thickBot="1" x14ac:dyDescent="0.25">
      <c r="A18" s="256">
        <f>'②補助金額計算書（入力用）'!D16</f>
        <v>220000</v>
      </c>
      <c r="B18" s="257"/>
      <c r="C18" s="258" t="s">
        <v>117</v>
      </c>
      <c r="D18" s="259" t="s">
        <v>41</v>
      </c>
      <c r="E18" s="263">
        <f>'②補助金額計算書（入力用）'!E24</f>
        <v>0.7</v>
      </c>
      <c r="F18" s="187" t="s">
        <v>26</v>
      </c>
      <c r="G18" s="260">
        <f>IFERROR((A18-200000)*E18,"")</f>
        <v>14000</v>
      </c>
      <c r="H18" s="261"/>
      <c r="I18" s="262"/>
      <c r="J18" s="184" t="s">
        <v>27</v>
      </c>
    </row>
    <row r="19" spans="1:10" ht="26.35" thickTop="1" x14ac:dyDescent="0.2">
      <c r="A19" s="184"/>
      <c r="B19" s="184"/>
      <c r="C19" s="184"/>
      <c r="D19" s="184"/>
      <c r="E19" s="206" t="s">
        <v>97</v>
      </c>
      <c r="F19" s="186"/>
      <c r="G19" s="184"/>
      <c r="H19" s="184"/>
      <c r="I19" s="184"/>
      <c r="J19" s="184"/>
    </row>
    <row r="20" spans="1:10" x14ac:dyDescent="0.2">
      <c r="A20" s="184"/>
      <c r="B20" s="207" t="s">
        <v>98</v>
      </c>
      <c r="D20" s="184"/>
      <c r="F20" s="186"/>
      <c r="G20" s="184"/>
      <c r="H20" s="184"/>
      <c r="I20" s="184"/>
      <c r="J20" s="184"/>
    </row>
    <row r="21" spans="1:10" x14ac:dyDescent="0.2">
      <c r="A21" s="184"/>
      <c r="B21" s="185" t="s">
        <v>42</v>
      </c>
      <c r="C21" s="185"/>
      <c r="D21" s="185"/>
      <c r="E21" s="180">
        <v>1</v>
      </c>
      <c r="F21" s="184"/>
      <c r="G21" s="184"/>
      <c r="H21" s="184"/>
      <c r="I21" s="184"/>
      <c r="J21" s="184"/>
    </row>
    <row r="22" spans="1:10" x14ac:dyDescent="0.2">
      <c r="A22" s="184"/>
      <c r="B22" s="185" t="s">
        <v>43</v>
      </c>
      <c r="C22" s="185"/>
      <c r="D22" s="185"/>
      <c r="E22" s="208">
        <v>0.9</v>
      </c>
      <c r="F22" s="184"/>
      <c r="G22" s="184"/>
      <c r="H22" s="184"/>
      <c r="I22" s="184"/>
      <c r="J22" s="184"/>
    </row>
    <row r="23" spans="1:10" x14ac:dyDescent="0.2">
      <c r="A23" s="184"/>
      <c r="B23" s="185" t="s">
        <v>44</v>
      </c>
      <c r="C23" s="185"/>
      <c r="D23" s="185"/>
      <c r="E23" s="208">
        <v>0.7</v>
      </c>
      <c r="F23" s="184"/>
      <c r="G23" s="184"/>
      <c r="H23" s="184"/>
      <c r="I23" s="184"/>
      <c r="J23" s="184"/>
    </row>
    <row r="24" spans="1:10" x14ac:dyDescent="0.2">
      <c r="A24" s="184"/>
      <c r="B24" s="185" t="s">
        <v>45</v>
      </c>
      <c r="C24" s="185"/>
      <c r="D24" s="185"/>
      <c r="E24" s="208">
        <v>0.5</v>
      </c>
      <c r="F24" s="184"/>
      <c r="G24" s="184"/>
      <c r="H24" s="184"/>
      <c r="I24" s="184"/>
      <c r="J24" s="184"/>
    </row>
    <row r="25" spans="1:10" x14ac:dyDescent="0.2">
      <c r="A25" s="184"/>
      <c r="B25" s="185" t="s">
        <v>46</v>
      </c>
      <c r="C25" s="185"/>
      <c r="D25" s="185"/>
      <c r="E25" s="208">
        <v>0.3</v>
      </c>
      <c r="F25" s="184"/>
      <c r="G25" s="184"/>
      <c r="H25" s="184"/>
      <c r="I25" s="184"/>
      <c r="J25" s="184"/>
    </row>
    <row r="26" spans="1:10" x14ac:dyDescent="0.2">
      <c r="A26" s="184"/>
      <c r="B26" s="185" t="s">
        <v>47</v>
      </c>
      <c r="C26" s="185"/>
      <c r="D26" s="185"/>
      <c r="E26" s="208">
        <v>0.1</v>
      </c>
      <c r="F26" s="184"/>
      <c r="G26" s="184"/>
      <c r="H26" s="184"/>
      <c r="I26" s="184"/>
      <c r="J26" s="184"/>
    </row>
    <row r="27" spans="1:10" x14ac:dyDescent="0.2">
      <c r="A27" s="184"/>
      <c r="B27" s="184"/>
      <c r="C27" s="184"/>
      <c r="D27" s="184"/>
      <c r="E27" s="184"/>
      <c r="F27" s="184"/>
      <c r="G27" s="184"/>
      <c r="H27" s="184"/>
      <c r="I27" s="184"/>
      <c r="J27" s="184"/>
    </row>
    <row r="28" spans="1:10" x14ac:dyDescent="0.2">
      <c r="A28" s="184"/>
      <c r="B28" s="184"/>
      <c r="C28" s="184"/>
      <c r="D28" s="184"/>
      <c r="E28" s="184"/>
      <c r="F28" s="184"/>
      <c r="G28" s="184"/>
      <c r="H28" s="184"/>
      <c r="I28" s="184"/>
      <c r="J28" s="184"/>
    </row>
    <row r="29" spans="1:10" x14ac:dyDescent="0.2">
      <c r="A29" s="177"/>
      <c r="B29" s="177"/>
      <c r="C29" s="177"/>
      <c r="D29" s="177"/>
      <c r="E29" s="177"/>
      <c r="F29" s="177"/>
      <c r="G29" s="177"/>
      <c r="H29" s="177"/>
      <c r="I29" s="177"/>
      <c r="J29" s="177"/>
    </row>
    <row r="30" spans="1:10" ht="28.5" customHeight="1" x14ac:dyDescent="0.2">
      <c r="A30" s="205" t="s">
        <v>96</v>
      </c>
      <c r="B30" s="177" t="s">
        <v>50</v>
      </c>
      <c r="C30" s="204">
        <f>G13</f>
        <v>200000</v>
      </c>
      <c r="D30" s="204"/>
      <c r="E30" s="203" t="s">
        <v>95</v>
      </c>
      <c r="F30" s="183" t="s">
        <v>33</v>
      </c>
      <c r="G30" s="204">
        <f>MAX(G18,0)</f>
        <v>14000</v>
      </c>
      <c r="H30" s="204"/>
      <c r="I30" s="204"/>
      <c r="J30" s="177"/>
    </row>
    <row r="31" spans="1:10" ht="8.1" customHeight="1" thickBot="1" x14ac:dyDescent="0.25">
      <c r="A31" s="177"/>
      <c r="B31" s="177"/>
      <c r="C31" s="182"/>
      <c r="D31" s="182"/>
      <c r="E31" s="182"/>
      <c r="F31" s="182"/>
      <c r="G31" s="182"/>
      <c r="H31" s="182"/>
      <c r="I31" s="177"/>
      <c r="J31" s="177"/>
    </row>
    <row r="32" spans="1:10" ht="37.1" customHeight="1" thickTop="1" thickBot="1" x14ac:dyDescent="0.25">
      <c r="A32" s="177"/>
      <c r="B32" s="177"/>
      <c r="C32" s="182"/>
      <c r="D32" s="182"/>
      <c r="E32" s="182"/>
      <c r="F32" s="188" t="s">
        <v>26</v>
      </c>
      <c r="G32" s="201">
        <f>C30+G30</f>
        <v>214000</v>
      </c>
      <c r="H32" s="244"/>
      <c r="I32" s="202"/>
      <c r="J32" s="177" t="s">
        <v>27</v>
      </c>
    </row>
    <row r="33" spans="1:10" ht="18.3" thickTop="1" x14ac:dyDescent="0.2">
      <c r="A33" s="177"/>
      <c r="B33" s="177"/>
      <c r="C33" s="177"/>
      <c r="D33" s="177"/>
      <c r="E33" s="177"/>
      <c r="F33" s="177"/>
      <c r="G33" s="177"/>
      <c r="H33" s="177"/>
      <c r="I33" s="177"/>
      <c r="J33" s="177"/>
    </row>
    <row r="34" spans="1:10" x14ac:dyDescent="0.2">
      <c r="A34" s="177"/>
      <c r="B34" s="177"/>
      <c r="C34" s="177"/>
      <c r="D34" s="177"/>
      <c r="E34" s="177"/>
      <c r="F34" s="177"/>
      <c r="G34" s="177"/>
      <c r="H34" s="177"/>
      <c r="I34" s="177"/>
      <c r="J34" s="177"/>
    </row>
  </sheetData>
  <mergeCells count="23">
    <mergeCell ref="G30:I30"/>
    <mergeCell ref="A17:B17"/>
    <mergeCell ref="A18:B18"/>
    <mergeCell ref="G7:I7"/>
    <mergeCell ref="C14:D14"/>
    <mergeCell ref="C15:D15"/>
    <mergeCell ref="F15:G15"/>
    <mergeCell ref="G18:I18"/>
    <mergeCell ref="G32:I32"/>
    <mergeCell ref="B22:D22"/>
    <mergeCell ref="B23:D23"/>
    <mergeCell ref="B24:D24"/>
    <mergeCell ref="B25:D25"/>
    <mergeCell ref="B26:D26"/>
    <mergeCell ref="C30:D30"/>
    <mergeCell ref="B16:D16"/>
    <mergeCell ref="B21:D21"/>
    <mergeCell ref="G2:J2"/>
    <mergeCell ref="G8:I8"/>
    <mergeCell ref="C12:D12"/>
    <mergeCell ref="F12:G12"/>
    <mergeCell ref="G13:I13"/>
    <mergeCell ref="I15:J15"/>
  </mergeCells>
  <phoneticPr fontId="3"/>
  <pageMargins left="1.1023622047244095" right="0.70866141732283472" top="0.74803149606299213" bottom="0.74803149606299213" header="0.31496062992125984" footer="0.31496062992125984"/>
  <pageSetup paperSize="9" orientation="portrait" r:id="rId1"/>
  <headerFooter>
    <oddHeader>&amp;C&amp;"游ゴシック,太字"大分市地域お互いさま活動事業補助金額計算書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➀収支予算書（入力用）</vt:lpstr>
      <vt:lpstr>②補助金額計算書（入力用）</vt:lpstr>
      <vt:lpstr>（参考）②-2消耗品計算シート</vt:lpstr>
      <vt:lpstr>（参考）②-2消耗品計算シート 　記入例</vt:lpstr>
      <vt:lpstr>➀収支予算書 (提出用)</vt:lpstr>
      <vt:lpstr>②補助金額計算書 (提出用)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2025-01-29T02:15:34Z</cp:lastPrinted>
  <dcterms:created xsi:type="dcterms:W3CDTF">2024-03-21T09:20:41Z</dcterms:created>
  <dcterms:modified xsi:type="dcterms:W3CDTF">2025-01-29T02:17:21Z</dcterms:modified>
</cp:coreProperties>
</file>