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343 総合事業\■サービスB（住民主体による支援）\■補助金決裁関係（決定通知・送付時の手紙）\エクセル版様式\完成品\"/>
    </mc:Choice>
  </mc:AlternateContent>
  <bookViews>
    <workbookView xWindow="0" yWindow="0" windowWidth="20633" windowHeight="7641" tabRatio="865" activeTab="3"/>
  </bookViews>
  <sheets>
    <sheet name="★★使い方★★" sheetId="9" r:id="rId1"/>
    <sheet name="➀収支決算書（入力用）" sheetId="1" r:id="rId2"/>
    <sheet name="②補助金額計算書（入力用）" sheetId="2" r:id="rId3"/>
    <sheet name="②-2消耗品計算シート" sheetId="3" r:id="rId4"/>
    <sheet name="③奨励金計算シート（200円）" sheetId="5" r:id="rId5"/>
    <sheet name="③奨励金計算シート（100円)" sheetId="8" r:id="rId6"/>
    <sheet name="➀収支決算書 (提出用　入力部分無し)" sheetId="7" r:id="rId7"/>
    <sheet name="②補助金額計算書 (提出用　入力部分無し)"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7" l="1"/>
  <c r="D12" i="1"/>
  <c r="E8" i="7" l="1"/>
  <c r="K34" i="8" l="1"/>
  <c r="J34" i="8"/>
  <c r="I34" i="8"/>
  <c r="H34" i="8"/>
  <c r="G34" i="8"/>
  <c r="K33" i="8"/>
  <c r="J33" i="8"/>
  <c r="I33" i="8"/>
  <c r="H33" i="8"/>
  <c r="G33" i="8"/>
  <c r="F33" i="8"/>
  <c r="F34" i="8" s="1"/>
  <c r="E33" i="8"/>
  <c r="E34" i="8" s="1"/>
  <c r="D33" i="8"/>
  <c r="D34" i="8" s="1"/>
  <c r="C33" i="8"/>
  <c r="C34" i="8" s="1"/>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4" i="8" l="1"/>
  <c r="L33" i="8"/>
  <c r="F17" i="1" s="1"/>
  <c r="D8" i="1" l="1"/>
  <c r="D25" i="7" l="1"/>
  <c r="E24" i="7"/>
  <c r="D24" i="7"/>
  <c r="E23" i="7"/>
  <c r="D23" i="7"/>
  <c r="E22" i="7"/>
  <c r="D22" i="7"/>
  <c r="E21" i="7"/>
  <c r="D21" i="7"/>
  <c r="E20" i="7"/>
  <c r="D20" i="7"/>
  <c r="E19" i="7"/>
  <c r="D19" i="7"/>
  <c r="E18" i="7"/>
  <c r="D18" i="7"/>
  <c r="E17" i="7"/>
  <c r="D17" i="7"/>
  <c r="E16" i="7"/>
  <c r="F15" i="7"/>
  <c r="E14" i="7"/>
  <c r="D14" i="7"/>
  <c r="E3" i="7"/>
  <c r="E25" i="2" l="1"/>
  <c r="E18" i="6" s="1"/>
  <c r="F2" i="6"/>
  <c r="C27" i="3" l="1"/>
  <c r="D18" i="1" s="1"/>
  <c r="D16" i="7" s="1"/>
  <c r="D33" i="5"/>
  <c r="D34" i="5" s="1"/>
  <c r="E33" i="5"/>
  <c r="E34" i="5" s="1"/>
  <c r="F33" i="5"/>
  <c r="F34" i="5" s="1"/>
  <c r="G33" i="5"/>
  <c r="G34" i="5" s="1"/>
  <c r="H33" i="5"/>
  <c r="H34" i="5" s="1"/>
  <c r="I33" i="5"/>
  <c r="I34" i="5" s="1"/>
  <c r="J33" i="5"/>
  <c r="J34" i="5" s="1"/>
  <c r="K33" i="5"/>
  <c r="K34" i="5" s="1"/>
  <c r="C33" i="5"/>
  <c r="C34" i="5" s="1"/>
  <c r="L32" i="5"/>
  <c r="L31" i="5"/>
  <c r="L30" i="5"/>
  <c r="L5" i="5"/>
  <c r="L6" i="5"/>
  <c r="L7" i="5"/>
  <c r="L8" i="5"/>
  <c r="L9" i="5"/>
  <c r="L10" i="5"/>
  <c r="L11" i="5"/>
  <c r="L12" i="5"/>
  <c r="L13" i="5"/>
  <c r="L14" i="5"/>
  <c r="L15" i="5"/>
  <c r="L16" i="5"/>
  <c r="L17" i="5"/>
  <c r="L18" i="5"/>
  <c r="L19" i="5"/>
  <c r="L20" i="5"/>
  <c r="L21" i="5"/>
  <c r="L22" i="5"/>
  <c r="L23" i="5"/>
  <c r="L24" i="5"/>
  <c r="L25" i="5"/>
  <c r="L26" i="5"/>
  <c r="L27" i="5"/>
  <c r="L28" i="5"/>
  <c r="L29" i="5"/>
  <c r="L4" i="5"/>
  <c r="L34" i="5" l="1"/>
  <c r="L33" i="5"/>
  <c r="H17" i="1" s="1"/>
  <c r="H15" i="7" s="1"/>
  <c r="D15" i="7" s="1"/>
  <c r="D26" i="7" s="1"/>
  <c r="D10" i="7" s="1"/>
  <c r="D17" i="1" l="1"/>
  <c r="E22" i="2"/>
  <c r="G2" i="2"/>
  <c r="D28" i="1" l="1"/>
  <c r="G8" i="6" s="1"/>
  <c r="D14" i="6" l="1"/>
  <c r="I14" i="6" s="1"/>
  <c r="A18" i="6" s="1"/>
  <c r="G18" i="6" s="1"/>
  <c r="G30" i="6" s="1"/>
  <c r="F12" i="6"/>
  <c r="G13" i="6" s="1"/>
  <c r="C30" i="6" s="1"/>
  <c r="D10" i="1"/>
  <c r="G7" i="2"/>
  <c r="G32" i="6" l="1"/>
  <c r="F10" i="2"/>
  <c r="G11" i="2" s="1"/>
  <c r="C35" i="2" s="1"/>
  <c r="D16" i="2"/>
  <c r="I16" i="2" s="1"/>
  <c r="B24" i="2" s="1"/>
  <c r="G24" i="2" s="1"/>
  <c r="G35" i="2" s="1"/>
  <c r="G37" i="2" l="1"/>
  <c r="D7" i="1" s="1"/>
  <c r="D8" i="7" l="1"/>
</calcChain>
</file>

<file path=xl/sharedStrings.xml><?xml version="1.0" encoding="utf-8"?>
<sst xmlns="http://schemas.openxmlformats.org/spreadsheetml/2006/main" count="246" uniqueCount="158">
  <si>
    <t>大分市地域お互いさま活動事業補助金　収支決算書</t>
    <rPh sb="0" eb="5">
      <t>オオイタシチイキ</t>
    </rPh>
    <rPh sb="6" eb="7">
      <t>タガ</t>
    </rPh>
    <rPh sb="14" eb="17">
      <t>ホジョキン</t>
    </rPh>
    <rPh sb="18" eb="20">
      <t>シュウシ</t>
    </rPh>
    <rPh sb="20" eb="22">
      <t>ケッサン</t>
    </rPh>
    <rPh sb="22" eb="23">
      <t>ショ</t>
    </rPh>
    <phoneticPr fontId="3"/>
  </si>
  <si>
    <t>団体名</t>
    <rPh sb="0" eb="2">
      <t>ダンタイ</t>
    </rPh>
    <rPh sb="2" eb="3">
      <t>メイ</t>
    </rPh>
    <phoneticPr fontId="3"/>
  </si>
  <si>
    <t>収入</t>
    <rPh sb="0" eb="2">
      <t>シュウニュウ</t>
    </rPh>
    <phoneticPr fontId="3"/>
  </si>
  <si>
    <t>項目</t>
    <rPh sb="0" eb="2">
      <t>コウモク</t>
    </rPh>
    <phoneticPr fontId="3"/>
  </si>
  <si>
    <t>金額（円）</t>
    <rPh sb="0" eb="2">
      <t>キンガク</t>
    </rPh>
    <rPh sb="3" eb="4">
      <t>エン</t>
    </rPh>
    <phoneticPr fontId="3"/>
  </si>
  <si>
    <t>備考</t>
    <rPh sb="0" eb="2">
      <t>ビコウ</t>
    </rPh>
    <phoneticPr fontId="3"/>
  </si>
  <si>
    <t>補助金等</t>
    <rPh sb="0" eb="3">
      <t>ホジョキン</t>
    </rPh>
    <rPh sb="3" eb="4">
      <t>トウ</t>
    </rPh>
    <phoneticPr fontId="3"/>
  </si>
  <si>
    <t>合計</t>
    <rPh sb="0" eb="2">
      <t>ゴウケイ</t>
    </rPh>
    <phoneticPr fontId="3"/>
  </si>
  <si>
    <t>概算交付額</t>
    <rPh sb="0" eb="2">
      <t>ガイサン</t>
    </rPh>
    <rPh sb="2" eb="4">
      <t>コウフ</t>
    </rPh>
    <rPh sb="4" eb="5">
      <t>ガク</t>
    </rPh>
    <phoneticPr fontId="3"/>
  </si>
  <si>
    <t>大分市補助金</t>
    <rPh sb="0" eb="3">
      <t>オオイタシ</t>
    </rPh>
    <rPh sb="3" eb="6">
      <t>ホジョキン</t>
    </rPh>
    <phoneticPr fontId="3"/>
  </si>
  <si>
    <t>その他</t>
    <rPh sb="2" eb="3">
      <t>タ</t>
    </rPh>
    <phoneticPr fontId="3"/>
  </si>
  <si>
    <t>支出</t>
    <rPh sb="0" eb="2">
      <t>シシュツ</t>
    </rPh>
    <phoneticPr fontId="3"/>
  </si>
  <si>
    <t>補助対象経費</t>
    <rPh sb="0" eb="2">
      <t>ホジョ</t>
    </rPh>
    <rPh sb="2" eb="4">
      <t>タイショウ</t>
    </rPh>
    <rPh sb="4" eb="6">
      <t>ケイヒ</t>
    </rPh>
    <phoneticPr fontId="3"/>
  </si>
  <si>
    <t>➀　人件費</t>
    <rPh sb="2" eb="5">
      <t>ジンケンヒ</t>
    </rPh>
    <phoneticPr fontId="3"/>
  </si>
  <si>
    <t>②　奨励金</t>
    <rPh sb="2" eb="5">
      <t>ショウレイキン</t>
    </rPh>
    <phoneticPr fontId="3"/>
  </si>
  <si>
    <t>③　消耗品費</t>
    <rPh sb="2" eb="4">
      <t>ショウモウ</t>
    </rPh>
    <rPh sb="4" eb="5">
      <t>ヒン</t>
    </rPh>
    <rPh sb="5" eb="6">
      <t>ヒ</t>
    </rPh>
    <phoneticPr fontId="3"/>
  </si>
  <si>
    <t>④　印刷製本費</t>
    <rPh sb="2" eb="4">
      <t>インサツ</t>
    </rPh>
    <rPh sb="4" eb="6">
      <t>セイホン</t>
    </rPh>
    <rPh sb="6" eb="7">
      <t>ヒ</t>
    </rPh>
    <phoneticPr fontId="3"/>
  </si>
  <si>
    <t>⑤　通信運搬費</t>
    <rPh sb="2" eb="4">
      <t>ツウシン</t>
    </rPh>
    <rPh sb="4" eb="6">
      <t>ウンパン</t>
    </rPh>
    <rPh sb="6" eb="7">
      <t>ヒ</t>
    </rPh>
    <phoneticPr fontId="3"/>
  </si>
  <si>
    <t>⑥　保険料</t>
    <rPh sb="2" eb="5">
      <t>ホケンリョウ</t>
    </rPh>
    <phoneticPr fontId="3"/>
  </si>
  <si>
    <t>⑦　使用料</t>
    <rPh sb="2" eb="5">
      <t>シヨウリョウ</t>
    </rPh>
    <phoneticPr fontId="3"/>
  </si>
  <si>
    <t>⑧　光熱水費</t>
    <rPh sb="2" eb="6">
      <t>コウネツスイヒ</t>
    </rPh>
    <phoneticPr fontId="3"/>
  </si>
  <si>
    <t>⑨　会議費</t>
    <rPh sb="2" eb="5">
      <t>カイギヒ</t>
    </rPh>
    <phoneticPr fontId="3"/>
  </si>
  <si>
    <t>⑩　研修費</t>
    <rPh sb="2" eb="4">
      <t>ケンシュウ</t>
    </rPh>
    <rPh sb="4" eb="5">
      <t>ヒ</t>
    </rPh>
    <phoneticPr fontId="3"/>
  </si>
  <si>
    <t>⑪　その他</t>
    <rPh sb="4" eb="5">
      <t>タ</t>
    </rPh>
    <phoneticPr fontId="3"/>
  </si>
  <si>
    <t>補助対象経費と同じ額</t>
    <rPh sb="0" eb="2">
      <t>ホジョ</t>
    </rPh>
    <rPh sb="2" eb="4">
      <t>タイショウ</t>
    </rPh>
    <rPh sb="4" eb="6">
      <t>ケイヒ</t>
    </rPh>
    <rPh sb="7" eb="8">
      <t>オナ</t>
    </rPh>
    <rPh sb="9" eb="10">
      <t>ガク</t>
    </rPh>
    <phoneticPr fontId="3"/>
  </si>
  <si>
    <t>団体名</t>
    <rPh sb="0" eb="2">
      <t>ダンタイ</t>
    </rPh>
    <rPh sb="2" eb="3">
      <t>メイ</t>
    </rPh>
    <phoneticPr fontId="3"/>
  </si>
  <si>
    <t>準　備</t>
    <rPh sb="0" eb="1">
      <t>ジュン</t>
    </rPh>
    <rPh sb="2" eb="3">
      <t>ビ</t>
    </rPh>
    <phoneticPr fontId="3"/>
  </si>
  <si>
    <t>　大分市地域お互いさま活動事業の補助金計算の基となる補助対象経費を計算</t>
    <rPh sb="1" eb="4">
      <t>オオイタシ</t>
    </rPh>
    <rPh sb="4" eb="6">
      <t>チイキ</t>
    </rPh>
    <rPh sb="7" eb="8">
      <t>タガ</t>
    </rPh>
    <rPh sb="16" eb="19">
      <t>ホジョキン</t>
    </rPh>
    <rPh sb="19" eb="21">
      <t>ケイサン</t>
    </rPh>
    <rPh sb="22" eb="23">
      <t>モト</t>
    </rPh>
    <rPh sb="26" eb="28">
      <t>ホジョ</t>
    </rPh>
    <rPh sb="28" eb="30">
      <t>タイショウ</t>
    </rPh>
    <rPh sb="30" eb="32">
      <t>ケイヒ</t>
    </rPh>
    <rPh sb="33" eb="35">
      <t>ケイサン</t>
    </rPh>
    <phoneticPr fontId="3"/>
  </si>
  <si>
    <t>＝</t>
    <phoneticPr fontId="3"/>
  </si>
  <si>
    <t>円</t>
    <rPh sb="0" eb="1">
      <t>エン</t>
    </rPh>
    <phoneticPr fontId="3"/>
  </si>
  <si>
    <t>基本額</t>
    <rPh sb="0" eb="2">
      <t>キホン</t>
    </rPh>
    <rPh sb="2" eb="3">
      <t>ガク</t>
    </rPh>
    <phoneticPr fontId="3"/>
  </si>
  <si>
    <t>　20万円か、上記計算により算出された「補助対象経費」のどちらか低い額</t>
    <rPh sb="3" eb="5">
      <t>マンエン</t>
    </rPh>
    <rPh sb="7" eb="9">
      <t>ジョウキ</t>
    </rPh>
    <rPh sb="9" eb="11">
      <t>ケイサン</t>
    </rPh>
    <rPh sb="14" eb="16">
      <t>サンシュツ</t>
    </rPh>
    <rPh sb="20" eb="22">
      <t>ホジョ</t>
    </rPh>
    <rPh sb="22" eb="24">
      <t>タイショウ</t>
    </rPh>
    <rPh sb="24" eb="26">
      <t>ケイヒ</t>
    </rPh>
    <rPh sb="32" eb="33">
      <t>ヒク</t>
    </rPh>
    <rPh sb="34" eb="35">
      <t>ガク</t>
    </rPh>
    <phoneticPr fontId="3"/>
  </si>
  <si>
    <t>円の低いほう</t>
    <rPh sb="0" eb="1">
      <t>エン</t>
    </rPh>
    <rPh sb="2" eb="3">
      <t>ヒク</t>
    </rPh>
    <phoneticPr fontId="3"/>
  </si>
  <si>
    <t>円か</t>
    <rPh sb="0" eb="1">
      <t>エン</t>
    </rPh>
    <phoneticPr fontId="3"/>
  </si>
  <si>
    <t>→</t>
    <phoneticPr fontId="3"/>
  </si>
  <si>
    <t>加算額</t>
    <rPh sb="0" eb="3">
      <t>カサンガク</t>
    </rPh>
    <phoneticPr fontId="3"/>
  </si>
  <si>
    <t>　補助対象経費</t>
    <rPh sb="1" eb="3">
      <t>ホジョ</t>
    </rPh>
    <rPh sb="3" eb="5">
      <t>タイショウ</t>
    </rPh>
    <rPh sb="5" eb="7">
      <t>ケイヒ</t>
    </rPh>
    <phoneticPr fontId="3"/>
  </si>
  <si>
    <t>＝</t>
    <phoneticPr fontId="3"/>
  </si>
  <si>
    <t>－</t>
    <phoneticPr fontId="3"/>
  </si>
  <si>
    <t>支援実施者全体のうち、要支援１・２、総合事業の対象者がどれくらいいたか</t>
    <rPh sb="0" eb="2">
      <t>シエン</t>
    </rPh>
    <rPh sb="2" eb="4">
      <t>ジッシ</t>
    </rPh>
    <rPh sb="4" eb="5">
      <t>シャ</t>
    </rPh>
    <rPh sb="5" eb="7">
      <t>ゼンタイ</t>
    </rPh>
    <rPh sb="11" eb="14">
      <t>ヨウシエン</t>
    </rPh>
    <rPh sb="18" eb="20">
      <t>ソウゴウ</t>
    </rPh>
    <rPh sb="20" eb="22">
      <t>ジギョウ</t>
    </rPh>
    <rPh sb="23" eb="26">
      <t>タイショウシャ</t>
    </rPh>
    <phoneticPr fontId="3"/>
  </si>
  <si>
    <t>支援実施者の合計</t>
    <rPh sb="0" eb="2">
      <t>シエン</t>
    </rPh>
    <rPh sb="2" eb="4">
      <t>ジッシ</t>
    </rPh>
    <rPh sb="4" eb="5">
      <t>モノ</t>
    </rPh>
    <rPh sb="6" eb="8">
      <t>ゴウケイ</t>
    </rPh>
    <phoneticPr fontId="3"/>
  </si>
  <si>
    <t>名</t>
    <rPh sb="0" eb="1">
      <t>メイ</t>
    </rPh>
    <phoneticPr fontId="3"/>
  </si>
  <si>
    <t>要支援・事業対象者</t>
    <rPh sb="0" eb="3">
      <t>ヨウシエン</t>
    </rPh>
    <rPh sb="4" eb="6">
      <t>ジギョウ</t>
    </rPh>
    <rPh sb="6" eb="9">
      <t>タイショウシャ</t>
    </rPh>
    <phoneticPr fontId="3"/>
  </si>
  <si>
    <t>割　　　　合</t>
    <rPh sb="0" eb="1">
      <t>ワリ</t>
    </rPh>
    <rPh sb="5" eb="6">
      <t>ゴウ</t>
    </rPh>
    <phoneticPr fontId="3"/>
  </si>
  <si>
    <t>％</t>
    <phoneticPr fontId="3"/>
  </si>
  <si>
    <t>×</t>
    <phoneticPr fontId="3"/>
  </si>
  <si>
    <t>５０％以上</t>
    <rPh sb="3" eb="5">
      <t>イジョウ</t>
    </rPh>
    <phoneticPr fontId="3"/>
  </si>
  <si>
    <t>４０～５０％</t>
    <phoneticPr fontId="3"/>
  </si>
  <si>
    <t>３０～４０％</t>
    <phoneticPr fontId="3"/>
  </si>
  <si>
    <t>２０～３０%</t>
    <phoneticPr fontId="3"/>
  </si>
  <si>
    <t>１０～２０％</t>
    <phoneticPr fontId="3"/>
  </si>
  <si>
    <t>１０％以下</t>
    <rPh sb="3" eb="5">
      <t>イカ</t>
    </rPh>
    <phoneticPr fontId="3"/>
  </si>
  <si>
    <t>※0人の場合は基本分・加算分含め支給要件を満たさないので0円となる。</t>
    <rPh sb="2" eb="3">
      <t>ニン</t>
    </rPh>
    <rPh sb="4" eb="6">
      <t>バアイ</t>
    </rPh>
    <rPh sb="7" eb="9">
      <t>キホン</t>
    </rPh>
    <rPh sb="9" eb="10">
      <t>ブン</t>
    </rPh>
    <rPh sb="11" eb="13">
      <t>カサン</t>
    </rPh>
    <rPh sb="13" eb="14">
      <t>ブン</t>
    </rPh>
    <rPh sb="14" eb="15">
      <t>フク</t>
    </rPh>
    <rPh sb="16" eb="18">
      <t>シキュウ</t>
    </rPh>
    <rPh sb="18" eb="20">
      <t>ヨウケン</t>
    </rPh>
    <rPh sb="21" eb="22">
      <t>ミ</t>
    </rPh>
    <rPh sb="29" eb="30">
      <t>エン</t>
    </rPh>
    <phoneticPr fontId="3"/>
  </si>
  <si>
    <t>　基本額</t>
    <rPh sb="1" eb="3">
      <t>キホン</t>
    </rPh>
    <rPh sb="3" eb="4">
      <t>ガク</t>
    </rPh>
    <phoneticPr fontId="3"/>
  </si>
  <si>
    <t>円　→　加算額</t>
    <rPh sb="0" eb="1">
      <t>エン</t>
    </rPh>
    <rPh sb="4" eb="7">
      <t>カサンガク</t>
    </rPh>
    <phoneticPr fontId="3"/>
  </si>
  <si>
    <t>☝　</t>
    <phoneticPr fontId="3"/>
  </si>
  <si>
    <t>赤枠セルのみ直接入力</t>
    <rPh sb="0" eb="1">
      <t>アカ</t>
    </rPh>
    <rPh sb="1" eb="2">
      <t>ワク</t>
    </rPh>
    <rPh sb="6" eb="8">
      <t>チョクセツ</t>
    </rPh>
    <rPh sb="8" eb="10">
      <t>ニュウリョク</t>
    </rPh>
    <phoneticPr fontId="3"/>
  </si>
  <si>
    <t>赤枠セルのみ直接入力（下の表から選択）</t>
    <rPh sb="0" eb="1">
      <t>アカ</t>
    </rPh>
    <rPh sb="1" eb="2">
      <t>ワク</t>
    </rPh>
    <rPh sb="6" eb="8">
      <t>チョクセツ</t>
    </rPh>
    <rPh sb="8" eb="10">
      <t>ニュウリョク</t>
    </rPh>
    <rPh sb="11" eb="12">
      <t>シタ</t>
    </rPh>
    <rPh sb="13" eb="14">
      <t>ヒョウ</t>
    </rPh>
    <rPh sb="16" eb="18">
      <t>センタク</t>
    </rPh>
    <phoneticPr fontId="3"/>
  </si>
  <si>
    <t>概算交付額－補助対象経費</t>
    <rPh sb="0" eb="2">
      <t>ガイサン</t>
    </rPh>
    <rPh sb="2" eb="4">
      <t>コウフ</t>
    </rPh>
    <rPh sb="4" eb="5">
      <t>ガク</t>
    </rPh>
    <rPh sb="6" eb="8">
      <t>ホジョ</t>
    </rPh>
    <rPh sb="8" eb="10">
      <t>タイショウ</t>
    </rPh>
    <rPh sb="10" eb="12">
      <t>ケイヒ</t>
    </rPh>
    <phoneticPr fontId="3"/>
  </si>
  <si>
    <t>→直接入力が必要なセル　他は関数により自動で入ります。</t>
    <rPh sb="1" eb="3">
      <t>チョクセツ</t>
    </rPh>
    <rPh sb="3" eb="5">
      <t>ニュウリョク</t>
    </rPh>
    <rPh sb="6" eb="8">
      <t>ヒツヨウ</t>
    </rPh>
    <rPh sb="12" eb="13">
      <t>ホカ</t>
    </rPh>
    <rPh sb="14" eb="16">
      <t>カンスウ</t>
    </rPh>
    <rPh sb="19" eb="21">
      <t>ジドウ</t>
    </rPh>
    <rPh sb="22" eb="23">
      <t>ハイ</t>
    </rPh>
    <phoneticPr fontId="3"/>
  </si>
  <si>
    <t>補助
対象額</t>
    <rPh sb="0" eb="2">
      <t>ホジョ</t>
    </rPh>
    <rPh sb="3" eb="5">
      <t>タイショウ</t>
    </rPh>
    <rPh sb="5" eb="6">
      <t>ガク</t>
    </rPh>
    <phoneticPr fontId="3"/>
  </si>
  <si>
    <r>
      <t>円　</t>
    </r>
    <r>
      <rPr>
        <sz val="16"/>
        <color theme="1"/>
        <rFont val="游ゴシック"/>
        <family val="3"/>
        <charset val="128"/>
        <scheme val="minor"/>
      </rPr>
      <t>＋</t>
    </r>
    <rPh sb="0" eb="1">
      <t>エン</t>
    </rPh>
    <phoneticPr fontId="3"/>
  </si>
  <si>
    <t>補助対象経費が20万円以上となった場合→加算分の計算が必要</t>
    <rPh sb="0" eb="2">
      <t>ホジョ</t>
    </rPh>
    <rPh sb="2" eb="4">
      <t>タイショウ</t>
    </rPh>
    <rPh sb="4" eb="6">
      <t>ケイヒ</t>
    </rPh>
    <rPh sb="9" eb="13">
      <t>マンエンイジョウ</t>
    </rPh>
    <rPh sb="17" eb="19">
      <t>バアイ</t>
    </rPh>
    <rPh sb="20" eb="22">
      <t>カサン</t>
    </rPh>
    <rPh sb="22" eb="23">
      <t>ブン</t>
    </rPh>
    <rPh sb="24" eb="26">
      <t>ケイサン</t>
    </rPh>
    <rPh sb="27" eb="29">
      <t>ヒツヨウ</t>
    </rPh>
    <phoneticPr fontId="3"/>
  </si>
  <si>
    <t>100円×</t>
    <rPh sb="3" eb="4">
      <t>エン</t>
    </rPh>
    <phoneticPr fontId="3"/>
  </si>
  <si>
    <t>200円×</t>
    <rPh sb="3" eb="4">
      <t>エン</t>
    </rPh>
    <phoneticPr fontId="3"/>
  </si>
  <si>
    <t>👆支出各項目と概算交付額を入力する。</t>
    <rPh sb="2" eb="4">
      <t>シシュツ</t>
    </rPh>
    <rPh sb="4" eb="7">
      <t>カクコウモク</t>
    </rPh>
    <rPh sb="8" eb="10">
      <t>ガイサン</t>
    </rPh>
    <rPh sb="10" eb="12">
      <t>コウフ</t>
    </rPh>
    <rPh sb="12" eb="13">
      <t>ガク</t>
    </rPh>
    <rPh sb="14" eb="16">
      <t>ニュウリョク</t>
    </rPh>
    <phoneticPr fontId="3"/>
  </si>
  <si>
    <t>買った日付</t>
    <rPh sb="0" eb="1">
      <t>カ</t>
    </rPh>
    <rPh sb="3" eb="5">
      <t>ヒヅケ</t>
    </rPh>
    <phoneticPr fontId="3"/>
  </si>
  <si>
    <t>買ったもの</t>
    <rPh sb="0" eb="1">
      <t>カ</t>
    </rPh>
    <phoneticPr fontId="3"/>
  </si>
  <si>
    <t>金　額</t>
    <rPh sb="0" eb="1">
      <t>キン</t>
    </rPh>
    <rPh sb="2" eb="3">
      <t>ガク</t>
    </rPh>
    <phoneticPr fontId="3"/>
  </si>
  <si>
    <t>備　考</t>
    <rPh sb="0" eb="1">
      <t>ビ</t>
    </rPh>
    <rPh sb="2" eb="3">
      <t>コウ</t>
    </rPh>
    <phoneticPr fontId="3"/>
  </si>
  <si>
    <t>合計金額（円）</t>
    <rPh sb="0" eb="2">
      <t>ゴウケイ</t>
    </rPh>
    <rPh sb="2" eb="4">
      <t>キンガク</t>
    </rPh>
    <rPh sb="5" eb="6">
      <t>エン</t>
    </rPh>
    <phoneticPr fontId="3"/>
  </si>
  <si>
    <t>月　日</t>
    <rPh sb="0" eb="1">
      <t>ガツ</t>
    </rPh>
    <rPh sb="2" eb="3">
      <t>ニチ</t>
    </rPh>
    <phoneticPr fontId="3"/>
  </si>
  <si>
    <t>支援回数（延べ）</t>
    <rPh sb="0" eb="2">
      <t>シエン</t>
    </rPh>
    <rPh sb="2" eb="4">
      <t>カイスウ</t>
    </rPh>
    <rPh sb="5" eb="6">
      <t>ノ</t>
    </rPh>
    <phoneticPr fontId="3"/>
  </si>
  <si>
    <t>奨励金の金額</t>
    <rPh sb="0" eb="3">
      <t>ショウレイキン</t>
    </rPh>
    <rPh sb="4" eb="6">
      <t>キンガク</t>
    </rPh>
    <phoneticPr fontId="3"/>
  </si>
  <si>
    <r>
      <t xml:space="preserve">プラスの場合は返戻が必要
</t>
    </r>
    <r>
      <rPr>
        <sz val="9"/>
        <color rgb="FFFF0000"/>
        <rFont val="游ゴシック"/>
        <family val="3"/>
        <charset val="128"/>
      </rPr>
      <t>マイナス</t>
    </r>
    <r>
      <rPr>
        <sz val="9"/>
        <color theme="1"/>
        <rFont val="游ゴシック"/>
        <family val="3"/>
        <charset val="128"/>
      </rPr>
      <t>の場合は追加交付もしくは実績払い</t>
    </r>
    <rPh sb="4" eb="6">
      <t>バアイ</t>
    </rPh>
    <rPh sb="7" eb="9">
      <t>ヘンレイ</t>
    </rPh>
    <rPh sb="10" eb="12">
      <t>ヒツヨウ</t>
    </rPh>
    <rPh sb="18" eb="20">
      <t>バアイ</t>
    </rPh>
    <rPh sb="21" eb="23">
      <t>ツイカ</t>
    </rPh>
    <rPh sb="23" eb="25">
      <t>コウフ</t>
    </rPh>
    <rPh sb="29" eb="31">
      <t>ジッセキ</t>
    </rPh>
    <rPh sb="31" eb="32">
      <t>バラ</t>
    </rPh>
    <phoneticPr fontId="3"/>
  </si>
  <si>
    <t>＝</t>
    <phoneticPr fontId="3"/>
  </si>
  <si>
    <t>＝</t>
    <phoneticPr fontId="3"/>
  </si>
  <si>
    <t>円</t>
    <rPh sb="0" eb="1">
      <t>エン</t>
    </rPh>
    <phoneticPr fontId="3"/>
  </si>
  <si>
    <t>円</t>
    <rPh sb="0" eb="1">
      <t>エン</t>
    </rPh>
    <phoneticPr fontId="3"/>
  </si>
  <si>
    <t>奨励金の金額→支援1回あたり</t>
    <rPh sb="0" eb="3">
      <t>ショウレイキン</t>
    </rPh>
    <rPh sb="4" eb="6">
      <t>キンガク</t>
    </rPh>
    <rPh sb="7" eb="9">
      <t>シエン</t>
    </rPh>
    <rPh sb="10" eb="11">
      <t>カイ</t>
    </rPh>
    <phoneticPr fontId="3"/>
  </si>
  <si>
    <t>※奨励金の額が200円以外の場合は、下記の欄の「200」の部分を任意の額に変更してください。</t>
    <rPh sb="1" eb="4">
      <t>ショウレイキン</t>
    </rPh>
    <rPh sb="5" eb="6">
      <t>ガク</t>
    </rPh>
    <rPh sb="10" eb="11">
      <t>エン</t>
    </rPh>
    <rPh sb="11" eb="13">
      <t>イガイ</t>
    </rPh>
    <rPh sb="14" eb="16">
      <t>バアイ</t>
    </rPh>
    <rPh sb="18" eb="20">
      <t>カキ</t>
    </rPh>
    <rPh sb="21" eb="22">
      <t>ラン</t>
    </rPh>
    <rPh sb="29" eb="31">
      <t>ブブン</t>
    </rPh>
    <rPh sb="32" eb="34">
      <t>ニンイ</t>
    </rPh>
    <rPh sb="35" eb="36">
      <t>ガク</t>
    </rPh>
    <rPh sb="37" eb="39">
      <t>ヘンコウ</t>
    </rPh>
    <phoneticPr fontId="3"/>
  </si>
  <si>
    <t>※奨励金の額が100円以外の場合は、下記の欄の「100」の部分を任意の額に変更してください。</t>
    <rPh sb="1" eb="4">
      <t>ショウレイキン</t>
    </rPh>
    <rPh sb="5" eb="6">
      <t>ガク</t>
    </rPh>
    <rPh sb="10" eb="11">
      <t>エン</t>
    </rPh>
    <rPh sb="11" eb="13">
      <t>イガイ</t>
    </rPh>
    <rPh sb="14" eb="16">
      <t>バアイ</t>
    </rPh>
    <rPh sb="18" eb="20">
      <t>カキ</t>
    </rPh>
    <rPh sb="21" eb="22">
      <t>ラン</t>
    </rPh>
    <rPh sb="29" eb="31">
      <t>ブブン</t>
    </rPh>
    <rPh sb="32" eb="34">
      <t>ニンイ</t>
    </rPh>
    <rPh sb="35" eb="36">
      <t>ガク</t>
    </rPh>
    <rPh sb="37" eb="39">
      <t>ヘンコウ</t>
    </rPh>
    <phoneticPr fontId="3"/>
  </si>
  <si>
    <t>校区社協補助金　等</t>
    <rPh sb="0" eb="2">
      <t>コウク</t>
    </rPh>
    <rPh sb="2" eb="4">
      <t>シャキョウ</t>
    </rPh>
    <rPh sb="4" eb="7">
      <t>ホジョキン</t>
    </rPh>
    <rPh sb="8" eb="9">
      <t>トウ</t>
    </rPh>
    <phoneticPr fontId="3"/>
  </si>
  <si>
    <t>支援内容</t>
    <rPh sb="0" eb="2">
      <t>シエン</t>
    </rPh>
    <rPh sb="2" eb="4">
      <t>ナイヨウ</t>
    </rPh>
    <phoneticPr fontId="3"/>
  </si>
  <si>
    <t>支　援　者（☟氏名等自由に入力）</t>
    <rPh sb="0" eb="1">
      <t>シ</t>
    </rPh>
    <rPh sb="2" eb="3">
      <t>エン</t>
    </rPh>
    <rPh sb="4" eb="5">
      <t>モノ</t>
    </rPh>
    <rPh sb="7" eb="9">
      <t>シメイ</t>
    </rPh>
    <rPh sb="9" eb="10">
      <t>トウ</t>
    </rPh>
    <rPh sb="10" eb="12">
      <t>ジユウ</t>
    </rPh>
    <rPh sb="13" eb="15">
      <t>ニュウリョク</t>
    </rPh>
    <phoneticPr fontId="3"/>
  </si>
  <si>
    <t>別紙消耗品計算シート参照</t>
    <rPh sb="0" eb="2">
      <t>ベッシ</t>
    </rPh>
    <rPh sb="2" eb="4">
      <t>ショウモウ</t>
    </rPh>
    <rPh sb="4" eb="5">
      <t>ヒン</t>
    </rPh>
    <rPh sb="5" eb="7">
      <t>ケイサン</t>
    </rPh>
    <rPh sb="10" eb="12">
      <t>サンショウ</t>
    </rPh>
    <phoneticPr fontId="3"/>
  </si>
  <si>
    <t>人数入力
（別紙）</t>
    <rPh sb="0" eb="2">
      <t>ニンズウ</t>
    </rPh>
    <rPh sb="2" eb="4">
      <t>ニュウリョク</t>
    </rPh>
    <rPh sb="6" eb="8">
      <t>ベッシ</t>
    </rPh>
    <phoneticPr fontId="3"/>
  </si>
  <si>
    <t>内、校区社協補助金等：</t>
    <rPh sb="0" eb="1">
      <t>ウチ</t>
    </rPh>
    <rPh sb="2" eb="4">
      <t>コウク</t>
    </rPh>
    <rPh sb="4" eb="6">
      <t>シャキョウ</t>
    </rPh>
    <rPh sb="6" eb="9">
      <t>ホジョキン</t>
    </rPh>
    <rPh sb="9" eb="10">
      <t>トウ</t>
    </rPh>
    <phoneticPr fontId="3"/>
  </si>
  <si>
    <t>計算シートの使いかた</t>
    <rPh sb="0" eb="2">
      <t>ケイサン</t>
    </rPh>
    <rPh sb="6" eb="7">
      <t>ツカ</t>
    </rPh>
    <phoneticPr fontId="3"/>
  </si>
  <si>
    <t>➀オレンジの収支決算書（入力用）と　②補助金額計算書（入力用）のシートに入力します。</t>
    <rPh sb="6" eb="8">
      <t>シュウシ</t>
    </rPh>
    <rPh sb="8" eb="10">
      <t>ケッサン</t>
    </rPh>
    <rPh sb="10" eb="11">
      <t>ショ</t>
    </rPh>
    <rPh sb="12" eb="15">
      <t>ニュウリョクヨウ</t>
    </rPh>
    <rPh sb="19" eb="21">
      <t>ホジョ</t>
    </rPh>
    <rPh sb="21" eb="23">
      <t>キンガク</t>
    </rPh>
    <rPh sb="23" eb="26">
      <t>ケイサンショ</t>
    </rPh>
    <rPh sb="27" eb="30">
      <t>ニュウリョクヨウ</t>
    </rPh>
    <rPh sb="36" eb="38">
      <t>ニュウリョク</t>
    </rPh>
    <phoneticPr fontId="3"/>
  </si>
  <si>
    <t>②黄色の消耗品・奨励金の計算シートに入力します。結果はオレンジのシートに反映されます。</t>
    <rPh sb="1" eb="3">
      <t>キイロ</t>
    </rPh>
    <rPh sb="4" eb="6">
      <t>ショウモウ</t>
    </rPh>
    <rPh sb="6" eb="7">
      <t>ヒン</t>
    </rPh>
    <rPh sb="8" eb="11">
      <t>ショウレイキン</t>
    </rPh>
    <rPh sb="12" eb="14">
      <t>ケイサン</t>
    </rPh>
    <rPh sb="18" eb="20">
      <t>ニュウリョク</t>
    </rPh>
    <rPh sb="24" eb="26">
      <t>ケッカ</t>
    </rPh>
    <rPh sb="36" eb="38">
      <t>ハンエイ</t>
    </rPh>
    <phoneticPr fontId="3"/>
  </si>
  <si>
    <t>の色がついたシートにだけ数字や団体名を入力します。</t>
    <rPh sb="1" eb="2">
      <t>イロ</t>
    </rPh>
    <rPh sb="12" eb="14">
      <t>スウジ</t>
    </rPh>
    <rPh sb="15" eb="17">
      <t>ダンタイ</t>
    </rPh>
    <rPh sb="17" eb="18">
      <t>メイ</t>
    </rPh>
    <rPh sb="19" eb="21">
      <t>ニュウリョク</t>
    </rPh>
    <phoneticPr fontId="3"/>
  </si>
  <si>
    <t>　奨励金の計算シートは200円のシートと100円のシートの2つを用意しています。</t>
    <rPh sb="1" eb="4">
      <t>ショウレイキン</t>
    </rPh>
    <rPh sb="5" eb="7">
      <t>ケイサン</t>
    </rPh>
    <rPh sb="14" eb="15">
      <t>エン</t>
    </rPh>
    <rPh sb="23" eb="24">
      <t>エン</t>
    </rPh>
    <rPh sb="32" eb="34">
      <t>ヨウイ</t>
    </rPh>
    <phoneticPr fontId="3"/>
  </si>
  <si>
    <r>
      <t>　奨励金として補助対象経費にできるのは</t>
    </r>
    <r>
      <rPr>
        <b/>
        <sz val="11"/>
        <color theme="1"/>
        <rFont val="游ゴシック"/>
        <family val="3"/>
        <charset val="128"/>
        <scheme val="minor"/>
      </rPr>
      <t>「支援1回」につき「最大で」</t>
    </r>
    <r>
      <rPr>
        <sz val="11"/>
        <color theme="1"/>
        <rFont val="游ゴシック"/>
        <family val="3"/>
        <charset val="128"/>
        <scheme val="minor"/>
      </rPr>
      <t>29分まで100円、</t>
    </r>
    <rPh sb="1" eb="4">
      <t>ショウレイキン</t>
    </rPh>
    <rPh sb="7" eb="9">
      <t>ホジョ</t>
    </rPh>
    <rPh sb="9" eb="11">
      <t>タイショウ</t>
    </rPh>
    <rPh sb="11" eb="13">
      <t>ケイヒ</t>
    </rPh>
    <rPh sb="20" eb="22">
      <t>シエン</t>
    </rPh>
    <rPh sb="23" eb="24">
      <t>カイ</t>
    </rPh>
    <rPh sb="29" eb="31">
      <t>サイダイ</t>
    </rPh>
    <rPh sb="35" eb="36">
      <t>フン</t>
    </rPh>
    <rPh sb="41" eb="42">
      <t>エン</t>
    </rPh>
    <phoneticPr fontId="3"/>
  </si>
  <si>
    <t>　30分以上200円となっております。</t>
    <rPh sb="3" eb="6">
      <t>フンイジョウ</t>
    </rPh>
    <rPh sb="9" eb="10">
      <t>エン</t>
    </rPh>
    <phoneticPr fontId="3"/>
  </si>
  <si>
    <t>　※色のついていない「０」が入っているシートは自動計算用の関数が入っています。</t>
    <rPh sb="2" eb="3">
      <t>イロ</t>
    </rPh>
    <rPh sb="14" eb="15">
      <t>ハイ</t>
    </rPh>
    <rPh sb="23" eb="25">
      <t>ジドウ</t>
    </rPh>
    <rPh sb="25" eb="28">
      <t>ケイサンヨウ</t>
    </rPh>
    <rPh sb="29" eb="31">
      <t>カンスウ</t>
    </rPh>
    <rPh sb="32" eb="33">
      <t>ハイ</t>
    </rPh>
    <phoneticPr fontId="3"/>
  </si>
  <si>
    <t>　　直接入力すると関数が消えてしまうので直接数字を入力しないでください。</t>
    <rPh sb="12" eb="13">
      <t>キ</t>
    </rPh>
    <rPh sb="20" eb="22">
      <t>チョクセツ</t>
    </rPh>
    <rPh sb="22" eb="24">
      <t>スウジ</t>
    </rPh>
    <rPh sb="25" eb="27">
      <t>ニュウリョク</t>
    </rPh>
    <phoneticPr fontId="3"/>
  </si>
  <si>
    <t>　「支援1回」につきの関係上、各項目には「１」を入力してください。</t>
    <rPh sb="2" eb="4">
      <t>シエン</t>
    </rPh>
    <rPh sb="5" eb="6">
      <t>カイ</t>
    </rPh>
    <rPh sb="11" eb="14">
      <t>カンケイジョウ</t>
    </rPh>
    <rPh sb="15" eb="18">
      <t>カクコウモク</t>
    </rPh>
    <rPh sb="24" eb="26">
      <t>ニュウリョク</t>
    </rPh>
    <phoneticPr fontId="3"/>
  </si>
  <si>
    <t>　（記載例も参考にしてください）</t>
    <rPh sb="2" eb="4">
      <t>キサイ</t>
    </rPh>
    <rPh sb="4" eb="5">
      <t>レイ</t>
    </rPh>
    <rPh sb="6" eb="8">
      <t>サンコウ</t>
    </rPh>
    <phoneticPr fontId="3"/>
  </si>
  <si>
    <t>　消耗品の計算シートはセルに色がついていませんが、金額を入力すると一番下の合計に</t>
    <rPh sb="1" eb="3">
      <t>ショウモウ</t>
    </rPh>
    <rPh sb="3" eb="4">
      <t>ヒン</t>
    </rPh>
    <rPh sb="5" eb="7">
      <t>ケイサン</t>
    </rPh>
    <rPh sb="14" eb="15">
      <t>イロ</t>
    </rPh>
    <rPh sb="25" eb="27">
      <t>キンガク</t>
    </rPh>
    <rPh sb="28" eb="30">
      <t>ニュウリョク</t>
    </rPh>
    <rPh sb="33" eb="36">
      <t>イチバンシタ</t>
    </rPh>
    <rPh sb="37" eb="39">
      <t>ゴウケイ</t>
    </rPh>
    <phoneticPr fontId="3"/>
  </si>
  <si>
    <t>　反映されます。</t>
    <phoneticPr fontId="3"/>
  </si>
  <si>
    <r>
      <t>　</t>
    </r>
    <r>
      <rPr>
        <b/>
        <sz val="11"/>
        <color rgb="FFFF0000"/>
        <rFont val="游ゴシック"/>
        <family val="3"/>
        <charset val="128"/>
        <scheme val="minor"/>
      </rPr>
      <t>➀②に入力した内容は、緑の提出用シートにも反映されています。実際に提出する場合は</t>
    </r>
    <rPh sb="4" eb="6">
      <t>ニュウリョク</t>
    </rPh>
    <rPh sb="8" eb="10">
      <t>ナイヨウ</t>
    </rPh>
    <rPh sb="12" eb="13">
      <t>ミドリ</t>
    </rPh>
    <rPh sb="14" eb="17">
      <t>テイシュツヨウ</t>
    </rPh>
    <rPh sb="22" eb="24">
      <t>ハンエイ</t>
    </rPh>
    <rPh sb="31" eb="33">
      <t>ジッサイ</t>
    </rPh>
    <rPh sb="34" eb="36">
      <t>テイシュツ</t>
    </rPh>
    <rPh sb="38" eb="40">
      <t>バアイ</t>
    </rPh>
    <phoneticPr fontId="3"/>
  </si>
  <si>
    <r>
      <t>　</t>
    </r>
    <r>
      <rPr>
        <b/>
        <u val="double"/>
        <sz val="11"/>
        <color rgb="FFFF0000"/>
        <rFont val="游ゴシック"/>
        <family val="3"/>
        <charset val="128"/>
        <scheme val="minor"/>
      </rPr>
      <t>緑のシートを印刷して提出してください。</t>
    </r>
    <rPh sb="1" eb="2">
      <t>ミドリ</t>
    </rPh>
    <rPh sb="7" eb="9">
      <t>インサツ</t>
    </rPh>
    <rPh sb="11" eb="13">
      <t>テイシュツ</t>
    </rPh>
    <phoneticPr fontId="3"/>
  </si>
  <si>
    <t>09や0.7などの数字をそのまま入力。</t>
    <rPh sb="9" eb="11">
      <t>スウジ</t>
    </rPh>
    <rPh sb="16" eb="18">
      <t>ニュウリョク</t>
    </rPh>
    <phoneticPr fontId="3"/>
  </si>
  <si>
    <t>補助対象経費（基）</t>
    <rPh sb="0" eb="2">
      <t>ホジョ</t>
    </rPh>
    <rPh sb="2" eb="4">
      <t>タイショウ</t>
    </rPh>
    <rPh sb="4" eb="6">
      <t>ケイヒ</t>
    </rPh>
    <rPh sb="7" eb="8">
      <t>モトイ</t>
    </rPh>
    <phoneticPr fontId="3"/>
  </si>
  <si>
    <t>「補助対象経費」　―　「補助対象経費に対する補助金等」　</t>
    <rPh sb="1" eb="3">
      <t>ホジョ</t>
    </rPh>
    <rPh sb="3" eb="5">
      <t>タイショウ</t>
    </rPh>
    <rPh sb="5" eb="7">
      <t>ケイヒ</t>
    </rPh>
    <rPh sb="12" eb="14">
      <t>ホジョ</t>
    </rPh>
    <rPh sb="14" eb="16">
      <t>タイショウ</t>
    </rPh>
    <rPh sb="16" eb="18">
      <t>ケイヒ</t>
    </rPh>
    <rPh sb="19" eb="20">
      <t>タイ</t>
    </rPh>
    <rPh sb="22" eb="25">
      <t>ホジョキン</t>
    </rPh>
    <rPh sb="25" eb="26">
      <t>トウ</t>
    </rPh>
    <phoneticPr fontId="3"/>
  </si>
  <si>
    <t>「200,000円」と上記で計算された「補助対象経費」のどちらか低い額</t>
    <rPh sb="8" eb="9">
      <t>エン</t>
    </rPh>
    <rPh sb="11" eb="13">
      <t>ジョウキ</t>
    </rPh>
    <rPh sb="14" eb="16">
      <t>ケイサン</t>
    </rPh>
    <rPh sb="20" eb="22">
      <t>ホジョ</t>
    </rPh>
    <rPh sb="22" eb="24">
      <t>タイショウ</t>
    </rPh>
    <rPh sb="24" eb="26">
      <t>ケイヒ</t>
    </rPh>
    <rPh sb="32" eb="33">
      <t>ヒク</t>
    </rPh>
    <rPh sb="34" eb="35">
      <t>ガク</t>
    </rPh>
    <phoneticPr fontId="3"/>
  </si>
  <si>
    <t>※補助対象経費が200,000円以下の場合は基本額のみ交付されます。</t>
    <rPh sb="1" eb="3">
      <t>ホジョ</t>
    </rPh>
    <rPh sb="3" eb="5">
      <t>タイショウ</t>
    </rPh>
    <rPh sb="5" eb="7">
      <t>ケイヒ</t>
    </rPh>
    <rPh sb="11" eb="16">
      <t>０００エン</t>
    </rPh>
    <rPh sb="16" eb="18">
      <t>イカ</t>
    </rPh>
    <rPh sb="19" eb="21">
      <t>バアイ</t>
    </rPh>
    <rPh sb="22" eb="24">
      <t>キホン</t>
    </rPh>
    <rPh sb="24" eb="25">
      <t>ガク</t>
    </rPh>
    <rPh sb="27" eb="29">
      <t>コウフ</t>
    </rPh>
    <phoneticPr fontId="3"/>
  </si>
  <si>
    <t>➀基本額</t>
    <rPh sb="1" eb="3">
      <t>キホン</t>
    </rPh>
    <rPh sb="3" eb="4">
      <t>ガク</t>
    </rPh>
    <phoneticPr fontId="3"/>
  </si>
  <si>
    <t>②加算額</t>
    <rPh sb="1" eb="4">
      <t>カサンガク</t>
    </rPh>
    <phoneticPr fontId="3"/>
  </si>
  <si>
    <t>-　200,000</t>
    <phoneticPr fontId="3"/>
  </si>
  <si>
    <t>×</t>
    <phoneticPr fontId="3"/>
  </si>
  <si>
    <t>円</t>
    <rPh sb="0" eb="1">
      <t>エン</t>
    </rPh>
    <phoneticPr fontId="3"/>
  </si>
  <si>
    <t>活動計画（報告書）のA欄の割合をかける</t>
    <rPh sb="0" eb="2">
      <t>カツドウ</t>
    </rPh>
    <rPh sb="2" eb="4">
      <t>ケイカク</t>
    </rPh>
    <rPh sb="5" eb="8">
      <t>ホウコクショ</t>
    </rPh>
    <rPh sb="11" eb="12">
      <t>ラン</t>
    </rPh>
    <rPh sb="13" eb="15">
      <t>ワリアイ</t>
    </rPh>
    <phoneticPr fontId="3"/>
  </si>
  <si>
    <t>＋</t>
    <phoneticPr fontId="3"/>
  </si>
  <si>
    <t>③補助額</t>
    <rPh sb="1" eb="3">
      <t>ホジョ</t>
    </rPh>
    <rPh sb="3" eb="4">
      <t>ガク</t>
    </rPh>
    <phoneticPr fontId="3"/>
  </si>
  <si>
    <t>大分市地域お互いさま活動事業補助金額計算書</t>
    <rPh sb="0" eb="3">
      <t>オオイタシ</t>
    </rPh>
    <rPh sb="3" eb="5">
      <t>チイキ</t>
    </rPh>
    <rPh sb="6" eb="7">
      <t>タガ</t>
    </rPh>
    <rPh sb="10" eb="12">
      <t>カツドウ</t>
    </rPh>
    <rPh sb="12" eb="14">
      <t>ジギョウ</t>
    </rPh>
    <rPh sb="14" eb="16">
      <t>ホジョ</t>
    </rPh>
    <rPh sb="16" eb="18">
      <t>キンガク</t>
    </rPh>
    <rPh sb="18" eb="21">
      <t>ケイサンショ</t>
    </rPh>
    <phoneticPr fontId="3"/>
  </si>
  <si>
    <t>〇〇校区お助け隊</t>
    <rPh sb="2" eb="4">
      <t>コウク</t>
    </rPh>
    <rPh sb="5" eb="6">
      <t>タス</t>
    </rPh>
    <rPh sb="7" eb="8">
      <t>タイ</t>
    </rPh>
    <phoneticPr fontId="3"/>
  </si>
  <si>
    <t>事務局手当　16,000円　×　3人</t>
    <rPh sb="0" eb="3">
      <t>ジムキョク</t>
    </rPh>
    <rPh sb="3" eb="5">
      <t>テアテ</t>
    </rPh>
    <rPh sb="8" eb="13">
      <t>０００エン</t>
    </rPh>
    <rPh sb="17" eb="18">
      <t>ニン</t>
    </rPh>
    <phoneticPr fontId="3"/>
  </si>
  <si>
    <t>草取り</t>
    <rPh sb="0" eb="2">
      <t>クサト</t>
    </rPh>
    <phoneticPr fontId="3"/>
  </si>
  <si>
    <t>Aさん</t>
  </si>
  <si>
    <t>Aさん</t>
    <phoneticPr fontId="3"/>
  </si>
  <si>
    <t>Bさん</t>
  </si>
  <si>
    <t>Bさん</t>
    <phoneticPr fontId="3"/>
  </si>
  <si>
    <t>Cさん</t>
  </si>
  <si>
    <t>Cさん</t>
    <phoneticPr fontId="3"/>
  </si>
  <si>
    <t>Dさん</t>
  </si>
  <si>
    <t>Dさん</t>
    <phoneticPr fontId="3"/>
  </si>
  <si>
    <t>枝切り</t>
    <rPh sb="0" eb="2">
      <t>エダキ</t>
    </rPh>
    <phoneticPr fontId="3"/>
  </si>
  <si>
    <t>ゴミ捨て支援</t>
    <rPh sb="2" eb="3">
      <t>ス</t>
    </rPh>
    <rPh sb="4" eb="6">
      <t>シエン</t>
    </rPh>
    <phoneticPr fontId="3"/>
  </si>
  <si>
    <t>以下略</t>
    <rPh sb="0" eb="3">
      <t>イカリャク</t>
    </rPh>
    <phoneticPr fontId="3"/>
  </si>
  <si>
    <t>Eさん</t>
    <phoneticPr fontId="3"/>
  </si>
  <si>
    <t>Fさん</t>
    <phoneticPr fontId="3"/>
  </si>
  <si>
    <t>剪定</t>
    <rPh sb="0" eb="2">
      <t>センテイ</t>
    </rPh>
    <phoneticPr fontId="3"/>
  </si>
  <si>
    <t>草刈り</t>
    <rPh sb="0" eb="2">
      <t>クサカ</t>
    </rPh>
    <phoneticPr fontId="3"/>
  </si>
  <si>
    <t>室内清掃</t>
    <rPh sb="0" eb="2">
      <t>シツナイ</t>
    </rPh>
    <rPh sb="2" eb="4">
      <t>セイソウ</t>
    </rPh>
    <phoneticPr fontId="3"/>
  </si>
  <si>
    <t>Eさん</t>
    <phoneticPr fontId="3"/>
  </si>
  <si>
    <t>Gさん</t>
    <phoneticPr fontId="3"/>
  </si>
  <si>
    <t>Hさん</t>
    <phoneticPr fontId="3"/>
  </si>
  <si>
    <t>文房具他</t>
    <rPh sb="0" eb="3">
      <t>ブンボウグ</t>
    </rPh>
    <rPh sb="3" eb="4">
      <t>ホカ</t>
    </rPh>
    <phoneticPr fontId="3"/>
  </si>
  <si>
    <t>テプラ</t>
    <phoneticPr fontId="3"/>
  </si>
  <si>
    <t>備品扱い</t>
    <rPh sb="0" eb="2">
      <t>ビヒン</t>
    </rPh>
    <rPh sb="2" eb="3">
      <t>アツカ</t>
    </rPh>
    <phoneticPr fontId="3"/>
  </si>
  <si>
    <t>手袋・ゴミ袋</t>
    <rPh sb="0" eb="2">
      <t>テブクロ</t>
    </rPh>
    <rPh sb="5" eb="6">
      <t>ブクロ</t>
    </rPh>
    <phoneticPr fontId="3"/>
  </si>
  <si>
    <t>草刈り機</t>
    <rPh sb="0" eb="2">
      <t>クサカ</t>
    </rPh>
    <rPh sb="3" eb="4">
      <t>キ</t>
    </rPh>
    <phoneticPr fontId="3"/>
  </si>
  <si>
    <t>印刷用紙</t>
    <rPh sb="0" eb="2">
      <t>インサツ</t>
    </rPh>
    <rPh sb="2" eb="4">
      <t>ヨウシ</t>
    </rPh>
    <phoneticPr fontId="3"/>
  </si>
  <si>
    <t>ポスターやチラシ</t>
    <phoneticPr fontId="3"/>
  </si>
  <si>
    <t>携帯代金（3,000円×12ヵ月）外</t>
    <rPh sb="0" eb="2">
      <t>ケイタイ</t>
    </rPh>
    <rPh sb="2" eb="4">
      <t>ダイキン</t>
    </rPh>
    <rPh sb="6" eb="11">
      <t>０００エン</t>
    </rPh>
    <rPh sb="15" eb="16">
      <t>ゲツ</t>
    </rPh>
    <rPh sb="17" eb="18">
      <t>ホカ</t>
    </rPh>
    <phoneticPr fontId="3"/>
  </si>
  <si>
    <t>福祉サービス総合保障</t>
    <rPh sb="0" eb="2">
      <t>フクシ</t>
    </rPh>
    <rPh sb="6" eb="10">
      <t>ソウゴウホショウ</t>
    </rPh>
    <phoneticPr fontId="3"/>
  </si>
  <si>
    <t>事務所借り上げ料</t>
    <rPh sb="0" eb="2">
      <t>ジム</t>
    </rPh>
    <rPh sb="2" eb="3">
      <t>ショ</t>
    </rPh>
    <rPh sb="3" eb="8">
      <t>カリアゲリョウ</t>
    </rPh>
    <phoneticPr fontId="3"/>
  </si>
  <si>
    <t>会議室の借り上げ料。会議時のお茶代</t>
    <rPh sb="0" eb="2">
      <t>カイギ</t>
    </rPh>
    <rPh sb="2" eb="3">
      <t>シツ</t>
    </rPh>
    <rPh sb="4" eb="9">
      <t>カリアゲリョウ</t>
    </rPh>
    <rPh sb="10" eb="12">
      <t>カイギ</t>
    </rPh>
    <rPh sb="12" eb="13">
      <t>ジ</t>
    </rPh>
    <rPh sb="15" eb="17">
      <t>チャダイ</t>
    </rPh>
    <phoneticPr fontId="3"/>
  </si>
  <si>
    <t>講師謝礼金</t>
    <rPh sb="0" eb="2">
      <t>コウシ</t>
    </rPh>
    <rPh sb="2" eb="5">
      <t>シャレイキン</t>
    </rPh>
    <phoneticPr fontId="3"/>
  </si>
  <si>
    <t>年度当初に当座の資金として交付した額</t>
    <rPh sb="0" eb="2">
      <t>ネンド</t>
    </rPh>
    <rPh sb="2" eb="4">
      <t>トウショ</t>
    </rPh>
    <rPh sb="5" eb="7">
      <t>トウザ</t>
    </rPh>
    <rPh sb="8" eb="10">
      <t>シキン</t>
    </rPh>
    <rPh sb="13" eb="15">
      <t>コウフ</t>
    </rPh>
    <rPh sb="17" eb="18">
      <t>ガク</t>
    </rPh>
    <phoneticPr fontId="3"/>
  </si>
  <si>
    <t>　補助対象経費（収支決算書）　―　補助対象経費に対する補助金等　</t>
    <rPh sb="1" eb="3">
      <t>ホジョ</t>
    </rPh>
    <rPh sb="3" eb="5">
      <t>タイショウ</t>
    </rPh>
    <rPh sb="5" eb="7">
      <t>ケイヒ</t>
    </rPh>
    <rPh sb="8" eb="10">
      <t>シュウシ</t>
    </rPh>
    <rPh sb="10" eb="12">
      <t>ケッサン</t>
    </rPh>
    <rPh sb="12" eb="13">
      <t>ショ</t>
    </rPh>
    <rPh sb="17" eb="19">
      <t>ホジョ</t>
    </rPh>
    <rPh sb="19" eb="21">
      <t>タイショウ</t>
    </rPh>
    <rPh sb="21" eb="23">
      <t>ケイヒ</t>
    </rPh>
    <rPh sb="24" eb="25">
      <t>タイ</t>
    </rPh>
    <rPh sb="27" eb="30">
      <t>ホジョキン</t>
    </rPh>
    <rPh sb="30" eb="31">
      <t>トウ</t>
    </rPh>
    <phoneticPr fontId="3"/>
  </si>
  <si>
    <t>　※補助対象経費が200,000円以下の場合は基本額のみ交付。（以下計算不要）</t>
    <rPh sb="2" eb="4">
      <t>ホジョ</t>
    </rPh>
    <rPh sb="4" eb="6">
      <t>タイショウ</t>
    </rPh>
    <rPh sb="6" eb="8">
      <t>ケイヒ</t>
    </rPh>
    <rPh sb="12" eb="17">
      <t>０００エン</t>
    </rPh>
    <rPh sb="17" eb="19">
      <t>イカ</t>
    </rPh>
    <rPh sb="20" eb="22">
      <t>バアイ</t>
    </rPh>
    <rPh sb="23" eb="25">
      <t>キホン</t>
    </rPh>
    <rPh sb="25" eb="26">
      <t>ガク</t>
    </rPh>
    <rPh sb="28" eb="30">
      <t>コウフ</t>
    </rPh>
    <rPh sb="32" eb="34">
      <t>イカ</t>
    </rPh>
    <rPh sb="34" eb="36">
      <t>ケイサン</t>
    </rPh>
    <rPh sb="36" eb="38">
      <t>フヨウ</t>
    </rPh>
    <phoneticPr fontId="3"/>
  </si>
  <si>
    <t>このファイルは、大分市地域お互いさま活動事業における「収支決算書」「補助金額計算書」に</t>
    <rPh sb="8" eb="11">
      <t>オオイタシ</t>
    </rPh>
    <rPh sb="11" eb="13">
      <t>チイキ</t>
    </rPh>
    <rPh sb="14" eb="15">
      <t>タガ</t>
    </rPh>
    <rPh sb="18" eb="20">
      <t>カツドウ</t>
    </rPh>
    <rPh sb="20" eb="22">
      <t>ジギョウ</t>
    </rPh>
    <rPh sb="27" eb="29">
      <t>シュウシ</t>
    </rPh>
    <rPh sb="29" eb="31">
      <t>ケッサン</t>
    </rPh>
    <rPh sb="31" eb="32">
      <t>ショ</t>
    </rPh>
    <rPh sb="34" eb="36">
      <t>ホジョ</t>
    </rPh>
    <rPh sb="36" eb="38">
      <t>キンガク</t>
    </rPh>
    <rPh sb="38" eb="41">
      <t>ケイサンショ</t>
    </rPh>
    <phoneticPr fontId="3"/>
  </si>
  <si>
    <t>ついて、Wordで作成したものしかなく「作成に不便である」との意見があったため、今回改めて</t>
    <rPh sb="9" eb="11">
      <t>サクセイ</t>
    </rPh>
    <rPh sb="20" eb="22">
      <t>サクセイ</t>
    </rPh>
    <rPh sb="23" eb="25">
      <t>フベン</t>
    </rPh>
    <rPh sb="31" eb="33">
      <t>イケン</t>
    </rPh>
    <rPh sb="40" eb="42">
      <t>コンカイ</t>
    </rPh>
    <rPh sb="42" eb="43">
      <t>アラタ</t>
    </rPh>
    <phoneticPr fontId="3"/>
  </si>
  <si>
    <t>Excelによる計算シートを作成したものになります。</t>
    <rPh sb="8" eb="10">
      <t>ケイサン</t>
    </rPh>
    <rPh sb="14" eb="16">
      <t>サクセイ</t>
    </rPh>
    <phoneticPr fontId="3"/>
  </si>
  <si>
    <t>「収支決算書」「補助金額計算書」以外については従来通りWord版の様式を使用してください。</t>
    <rPh sb="16" eb="18">
      <t>イガイ</t>
    </rPh>
    <rPh sb="23" eb="25">
      <t>ジュウライ</t>
    </rPh>
    <rPh sb="25" eb="26">
      <t>ドオ</t>
    </rPh>
    <rPh sb="31" eb="32">
      <t>バン</t>
    </rPh>
    <rPh sb="33" eb="35">
      <t>ヨウシキ</t>
    </rPh>
    <rPh sb="36" eb="3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</si>
</sst>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3" x14ac:knownFonts="1">
    <font>
      <sz val="11"/>
      <color theme="1"/>
      <name val="ＭＳ Ｐゴシック"/>
      <family val="2"/>
      <charset val="128"/>
    </font>
    <font>
      <sz val="11"/>
      <color theme="1"/>
      <name val="ＭＳ Ｐゴシック"/>
      <family val="2"/>
      <charset val="128"/>
    </font>
    <font>
      <sz val="11"/>
      <color theme="1"/>
      <name val="游ゴシック"/>
      <family val="3"/>
      <charset val="128"/>
    </font>
    <font>
      <sz val="6"/>
      <name val="ＭＳ Ｐゴシック"/>
      <family val="2"/>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4"/>
      <color rgb="FF0070C0"/>
      <name val="游ゴシック"/>
      <family val="3"/>
      <charset val="128"/>
      <scheme val="minor"/>
    </font>
    <font>
      <b/>
      <sz val="14"/>
      <color rgb="FF00B05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b/>
      <sz val="20"/>
      <color rgb="FF00206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3"/>
      <charset val="128"/>
    </font>
    <font>
      <b/>
      <sz val="16"/>
      <color theme="1"/>
      <name val="游ゴシック"/>
      <family val="3"/>
      <charset val="128"/>
    </font>
    <font>
      <sz val="9"/>
      <color theme="1"/>
      <name val="游ゴシック"/>
      <family val="3"/>
      <charset val="128"/>
    </font>
    <font>
      <sz val="9"/>
      <color theme="1"/>
      <name val="游ゴシック"/>
      <family val="3"/>
      <charset val="128"/>
      <scheme val="minor"/>
    </font>
    <font>
      <b/>
      <sz val="14"/>
      <color theme="1"/>
      <name val="游ゴシック"/>
      <family val="3"/>
      <charset val="128"/>
      <scheme val="minor"/>
    </font>
    <font>
      <b/>
      <sz val="16"/>
      <color rgb="FF00B050"/>
      <name val="游ゴシック"/>
      <family val="3"/>
      <charset val="128"/>
      <scheme val="minor"/>
    </font>
    <font>
      <sz val="11"/>
      <color theme="0"/>
      <name val="游ゴシック"/>
      <family val="3"/>
      <charset val="128"/>
      <scheme val="minor"/>
    </font>
    <font>
      <sz val="9"/>
      <color rgb="FFFF0000"/>
      <name val="游ゴシック"/>
      <family val="3"/>
      <charset val="128"/>
    </font>
    <font>
      <sz val="11"/>
      <name val="游ゴシック"/>
      <family val="3"/>
      <charset val="128"/>
      <scheme val="minor"/>
    </font>
    <font>
      <b/>
      <sz val="18"/>
      <color theme="1"/>
      <name val="游ゴシック"/>
      <family val="3"/>
      <charset val="128"/>
      <scheme val="minor"/>
    </font>
    <font>
      <sz val="8"/>
      <color theme="1"/>
      <name val="游ゴシック"/>
      <family val="3"/>
      <charset val="128"/>
    </font>
    <font>
      <sz val="11"/>
      <color rgb="FFFF0000"/>
      <name val="游ゴシック"/>
      <family val="3"/>
      <charset val="128"/>
      <scheme val="minor"/>
    </font>
    <font>
      <b/>
      <u val="double"/>
      <sz val="11"/>
      <color rgb="FFFF0000"/>
      <name val="游ゴシック"/>
      <family val="3"/>
      <charset val="128"/>
      <scheme val="minor"/>
    </font>
    <font>
      <sz val="11"/>
      <color theme="0"/>
      <name val="ＭＳ Ｐゴシック"/>
      <family val="2"/>
      <charset val="128"/>
    </font>
    <font>
      <sz val="14"/>
      <color theme="0"/>
      <name val="游ゴシック"/>
      <family val="3"/>
      <charset val="128"/>
      <scheme val="minor"/>
    </font>
    <font>
      <sz val="12"/>
      <color theme="0"/>
      <name val="游ゴシック"/>
      <family val="3"/>
      <charset val="128"/>
      <scheme val="minor"/>
    </font>
    <font>
      <b/>
      <sz val="14"/>
      <color theme="0"/>
      <name val="游ゴシック"/>
      <family val="3"/>
      <charset val="128"/>
      <scheme val="minor"/>
    </font>
    <font>
      <sz val="10"/>
      <color theme="1"/>
      <name val="游ゴシック"/>
      <family val="3"/>
      <charset val="128"/>
      <scheme val="minor"/>
    </font>
    <font>
      <sz val="16"/>
      <color theme="1"/>
      <name val="ＭＳ Ｐゴシック"/>
      <family val="2"/>
      <charset val="128"/>
    </font>
    <font>
      <b/>
      <sz val="14"/>
      <color theme="1"/>
      <name val="ＭＳ Ｐゴシック"/>
      <family val="3"/>
      <charset val="128"/>
    </font>
    <font>
      <b/>
      <sz val="16"/>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ck">
        <color rgb="FF66FF33"/>
      </left>
      <right/>
      <top style="thick">
        <color rgb="FF66FF33"/>
      </top>
      <bottom style="thick">
        <color rgb="FF66FF33"/>
      </bottom>
      <diagonal/>
    </border>
    <border>
      <left/>
      <right/>
      <top style="thick">
        <color rgb="FF66FF33"/>
      </top>
      <bottom style="thick">
        <color rgb="FF66FF33"/>
      </bottom>
      <diagonal/>
    </border>
    <border>
      <left/>
      <right style="thick">
        <color rgb="FF66FF33"/>
      </right>
      <top style="thick">
        <color rgb="FF66FF33"/>
      </top>
      <bottom style="thick">
        <color rgb="FF66FF3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rgb="FF66FF33"/>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4" fillId="0" borderId="0" xfId="0" applyFont="1">
      <alignment vertical="center"/>
    </xf>
    <xf numFmtId="38" fontId="8" fillId="0" borderId="28" xfId="1" applyFont="1" applyBorder="1">
      <alignment vertical="center"/>
    </xf>
    <xf numFmtId="0" fontId="2" fillId="0" borderId="1"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pplyAlignment="1">
      <alignment vertical="center"/>
    </xf>
    <xf numFmtId="38" fontId="8" fillId="0" borderId="0" xfId="1" applyFont="1" applyFill="1" applyBorder="1">
      <alignment vertical="center"/>
    </xf>
    <xf numFmtId="0" fontId="2" fillId="0" borderId="45" xfId="0" applyFont="1" applyBorder="1">
      <alignment vertical="center"/>
    </xf>
    <xf numFmtId="38" fontId="8" fillId="2" borderId="3" xfId="1" applyFont="1" applyFill="1" applyBorder="1">
      <alignment vertical="center"/>
    </xf>
    <xf numFmtId="38" fontId="8" fillId="2" borderId="27" xfId="1" applyFont="1" applyFill="1" applyBorder="1">
      <alignment vertical="center"/>
    </xf>
    <xf numFmtId="0" fontId="6" fillId="3" borderId="3" xfId="0" applyFont="1" applyFill="1" applyBorder="1" applyAlignment="1">
      <alignment horizontal="center" vertical="center"/>
    </xf>
    <xf numFmtId="0" fontId="6" fillId="3" borderId="36" xfId="0" applyFont="1" applyFill="1" applyBorder="1" applyAlignment="1">
      <alignment horizontal="center" vertical="center"/>
    </xf>
    <xf numFmtId="0" fontId="2" fillId="2" borderId="3" xfId="0" applyFont="1" applyFill="1" applyBorder="1">
      <alignment vertical="center"/>
    </xf>
    <xf numFmtId="0" fontId="4" fillId="0" borderId="0" xfId="0" applyFont="1" applyAlignment="1">
      <alignment horizontal="right" vertical="center"/>
    </xf>
    <xf numFmtId="0" fontId="7" fillId="0" borderId="43" xfId="0" applyFont="1" applyBorder="1">
      <alignment vertical="center"/>
    </xf>
    <xf numFmtId="0" fontId="7" fillId="0" borderId="44"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0" xfId="0" applyFont="1" applyAlignment="1">
      <alignment horizontal="right" vertical="center"/>
    </xf>
    <xf numFmtId="0" fontId="9" fillId="0" borderId="2"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38" fontId="8" fillId="0" borderId="30" xfId="1" applyFont="1" applyFill="1" applyBorder="1">
      <alignment vertical="center"/>
    </xf>
    <xf numFmtId="38" fontId="8" fillId="0" borderId="27" xfId="1" applyFont="1" applyFill="1" applyBorder="1">
      <alignment vertical="center"/>
    </xf>
    <xf numFmtId="38" fontId="8" fillId="0" borderId="3" xfId="1" applyFont="1" applyFill="1" applyBorder="1">
      <alignment vertical="center"/>
    </xf>
    <xf numFmtId="38" fontId="8" fillId="0" borderId="29" xfId="1" applyFont="1" applyFill="1" applyBorder="1">
      <alignment vertical="center"/>
    </xf>
    <xf numFmtId="38" fontId="8" fillId="2" borderId="26" xfId="1" applyFont="1" applyFill="1" applyBorder="1">
      <alignment vertical="center"/>
    </xf>
    <xf numFmtId="38" fontId="8" fillId="2" borderId="34" xfId="1"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9" fillId="2" borderId="50" xfId="0" applyFont="1" applyFill="1" applyBorder="1">
      <alignment vertical="center"/>
    </xf>
    <xf numFmtId="0" fontId="15" fillId="2" borderId="50" xfId="0" applyFont="1" applyFill="1" applyBorder="1">
      <alignment vertical="center"/>
    </xf>
    <xf numFmtId="0" fontId="9" fillId="0" borderId="2" xfId="0" applyFont="1" applyBorder="1" applyAlignment="1">
      <alignment horizontal="center" vertical="center" wrapText="1"/>
    </xf>
    <xf numFmtId="0" fontId="9" fillId="0" borderId="51" xfId="0" applyFont="1" applyBorder="1">
      <alignment vertical="center"/>
    </xf>
    <xf numFmtId="1" fontId="9" fillId="0" borderId="11" xfId="0" applyNumberFormat="1" applyFont="1" applyFill="1" applyBorder="1">
      <alignment vertical="center"/>
    </xf>
    <xf numFmtId="0" fontId="9" fillId="0" borderId="52" xfId="0" applyFont="1" applyBorder="1">
      <alignment vertical="center"/>
    </xf>
    <xf numFmtId="0" fontId="9" fillId="0" borderId="53" xfId="0" applyFont="1" applyBorder="1">
      <alignment vertical="center"/>
    </xf>
    <xf numFmtId="0" fontId="9" fillId="0" borderId="41" xfId="0" applyFont="1" applyBorder="1">
      <alignment vertical="center"/>
    </xf>
    <xf numFmtId="0" fontId="9" fillId="0" borderId="0" xfId="0" applyFont="1" applyBorder="1">
      <alignment vertical="center"/>
    </xf>
    <xf numFmtId="0" fontId="9" fillId="0" borderId="54" xfId="0" applyFont="1" applyBorder="1">
      <alignment vertical="center"/>
    </xf>
    <xf numFmtId="0" fontId="9" fillId="0" borderId="55" xfId="0" applyFont="1" applyBorder="1" applyAlignment="1">
      <alignment horizontal="center" vertical="center"/>
    </xf>
    <xf numFmtId="0" fontId="9"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9" fillId="0" borderId="54" xfId="0" applyFont="1" applyBorder="1" applyAlignment="1">
      <alignment horizontal="right" vertical="center" indent="1"/>
    </xf>
    <xf numFmtId="0" fontId="9" fillId="0" borderId="41" xfId="0" applyFont="1" applyBorder="1" applyAlignment="1">
      <alignment horizontal="right" vertical="center"/>
    </xf>
    <xf numFmtId="0" fontId="12" fillId="0" borderId="0" xfId="0" applyFont="1" applyBorder="1">
      <alignment vertical="center"/>
    </xf>
    <xf numFmtId="0" fontId="9" fillId="0" borderId="0" xfId="0" applyFont="1" applyBorder="1" applyAlignment="1">
      <alignment horizontal="center" vertical="center"/>
    </xf>
    <xf numFmtId="0" fontId="9" fillId="0" borderId="42" xfId="0" applyFont="1" applyBorder="1">
      <alignment vertical="center"/>
    </xf>
    <xf numFmtId="0" fontId="9" fillId="0" borderId="57" xfId="0" applyFont="1" applyBorder="1">
      <alignment vertical="center"/>
    </xf>
    <xf numFmtId="0" fontId="11" fillId="0" borderId="0" xfId="0" applyFont="1" applyFill="1" applyAlignment="1">
      <alignment horizontal="right" vertical="center"/>
    </xf>
    <xf numFmtId="0" fontId="9" fillId="0" borderId="2" xfId="0" applyFont="1" applyBorder="1" applyAlignment="1">
      <alignment horizontal="center" vertical="center"/>
    </xf>
    <xf numFmtId="0" fontId="22" fillId="0" borderId="0" xfId="0" applyFont="1">
      <alignment vertical="center"/>
    </xf>
    <xf numFmtId="0" fontId="9" fillId="0" borderId="0" xfId="0" applyFont="1" applyBorder="1" applyAlignment="1">
      <alignment horizontal="righ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6" fillId="4" borderId="36" xfId="0" applyFont="1" applyFill="1" applyBorder="1" applyAlignment="1">
      <alignment horizontal="center" vertical="center"/>
    </xf>
    <xf numFmtId="0" fontId="6" fillId="4"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 fillId="0" borderId="0" xfId="0" applyFont="1" applyFill="1" applyBorder="1">
      <alignment vertical="center"/>
    </xf>
    <xf numFmtId="56" fontId="9" fillId="0" borderId="2" xfId="0" applyNumberFormat="1" applyFont="1" applyBorder="1">
      <alignment vertical="center"/>
    </xf>
    <xf numFmtId="56" fontId="9" fillId="5" borderId="2" xfId="0" applyNumberFormat="1" applyFont="1" applyFill="1" applyBorder="1">
      <alignment vertical="center"/>
    </xf>
    <xf numFmtId="0" fontId="9" fillId="5" borderId="2" xfId="0" applyFont="1" applyFill="1" applyBorder="1" applyAlignment="1">
      <alignment horizontal="center" vertical="center"/>
    </xf>
    <xf numFmtId="56" fontId="9" fillId="6" borderId="2" xfId="0" applyNumberFormat="1" applyFont="1" applyFill="1" applyBorder="1">
      <alignment vertical="center"/>
    </xf>
    <xf numFmtId="0" fontId="9" fillId="6" borderId="2" xfId="0" applyFont="1" applyFill="1" applyBorder="1" applyAlignment="1">
      <alignment horizontal="center" vertical="center"/>
    </xf>
    <xf numFmtId="56" fontId="9" fillId="0" borderId="2" xfId="0" applyNumberFormat="1" applyFont="1" applyFill="1" applyBorder="1">
      <alignment vertical="center"/>
    </xf>
    <xf numFmtId="0" fontId="9" fillId="0" borderId="2" xfId="0" applyFont="1" applyFill="1" applyBorder="1" applyAlignment="1">
      <alignment horizontal="center" vertical="center"/>
    </xf>
    <xf numFmtId="0" fontId="14" fillId="2" borderId="2" xfId="0" applyFont="1" applyFill="1" applyBorder="1" applyAlignment="1">
      <alignment horizontal="center" vertical="center"/>
    </xf>
    <xf numFmtId="38" fontId="13" fillId="2" borderId="2" xfId="1" applyFont="1" applyFill="1" applyBorder="1" applyAlignment="1">
      <alignment horizontal="center" vertical="center"/>
    </xf>
    <xf numFmtId="0" fontId="27" fillId="0" borderId="2" xfId="0" applyFont="1" applyBorder="1" applyAlignment="1">
      <alignment horizontal="center" vertical="center"/>
    </xf>
    <xf numFmtId="0" fontId="27" fillId="5"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6" borderId="2" xfId="0" applyFont="1" applyFill="1" applyBorder="1" applyAlignment="1">
      <alignment horizontal="center" vertical="center"/>
    </xf>
    <xf numFmtId="38" fontId="9" fillId="0" borderId="14" xfId="1" applyFont="1" applyBorder="1" applyAlignment="1">
      <alignment horizontal="center" vertical="center"/>
    </xf>
    <xf numFmtId="38" fontId="9" fillId="0" borderId="0" xfId="1" applyFont="1">
      <alignment vertical="center"/>
    </xf>
    <xf numFmtId="0" fontId="9" fillId="0" borderId="2" xfId="0" applyFont="1" applyFill="1" applyBorder="1">
      <alignment vertical="center"/>
    </xf>
    <xf numFmtId="0" fontId="28" fillId="0" borderId="0" xfId="0" applyFont="1" applyBorder="1" applyAlignment="1">
      <alignment horizontal="center" vertical="center"/>
    </xf>
    <xf numFmtId="0" fontId="24" fillId="0" borderId="22" xfId="0" applyFont="1" applyBorder="1" applyAlignment="1">
      <alignment horizontal="center" vertical="center" wrapText="1"/>
    </xf>
    <xf numFmtId="0" fontId="24" fillId="0" borderId="2" xfId="0" applyFont="1" applyBorder="1" applyAlignment="1">
      <alignment horizontal="center" vertical="center" wrapText="1"/>
    </xf>
    <xf numFmtId="38" fontId="2" fillId="2" borderId="63" xfId="1" applyFont="1" applyFill="1" applyBorder="1" applyAlignment="1">
      <alignment horizontal="right" vertical="center"/>
    </xf>
    <xf numFmtId="0" fontId="2" fillId="0" borderId="49" xfId="0" applyFont="1" applyBorder="1">
      <alignment vertical="center"/>
    </xf>
    <xf numFmtId="0" fontId="9" fillId="0" borderId="2" xfId="0" applyFont="1" applyBorder="1" applyAlignment="1">
      <alignment horizontal="center" vertical="center"/>
    </xf>
    <xf numFmtId="0" fontId="25" fillId="0" borderId="11" xfId="0" applyFont="1" applyFill="1" applyBorder="1" applyAlignment="1">
      <alignment horizontal="center" vertical="center"/>
    </xf>
    <xf numFmtId="0" fontId="9" fillId="0" borderId="0" xfId="0" applyFont="1" applyFill="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31" fillId="0" borderId="3" xfId="0" applyFont="1" applyBorder="1" applyAlignment="1">
      <alignment horizontal="center" vertical="center"/>
    </xf>
    <xf numFmtId="0" fontId="26" fillId="0" borderId="0" xfId="0" applyFont="1" applyAlignment="1">
      <alignment vertical="center"/>
    </xf>
    <xf numFmtId="0" fontId="32" fillId="0" borderId="0" xfId="0" applyFont="1" applyAlignment="1">
      <alignment vertical="center" wrapText="1"/>
    </xf>
    <xf numFmtId="0" fontId="21" fillId="0" borderId="0" xfId="0" applyFont="1">
      <alignment vertical="center"/>
    </xf>
    <xf numFmtId="0" fontId="9" fillId="2" borderId="2" xfId="0" applyFont="1" applyFill="1" applyBorder="1">
      <alignment vertical="center"/>
    </xf>
    <xf numFmtId="0" fontId="9" fillId="0" borderId="0" xfId="0" applyFont="1" applyFill="1" applyBorder="1">
      <alignment vertical="center"/>
    </xf>
    <xf numFmtId="0" fontId="33" fillId="0" borderId="0" xfId="0" applyFont="1">
      <alignment vertical="center"/>
    </xf>
    <xf numFmtId="0" fontId="9" fillId="0" borderId="2" xfId="0" applyFont="1" applyBorder="1" applyAlignment="1">
      <alignment horizontal="center" vertical="center"/>
    </xf>
    <xf numFmtId="176" fontId="8" fillId="0" borderId="30" xfId="1" applyNumberFormat="1" applyFont="1" applyFill="1" applyBorder="1">
      <alignment vertical="center"/>
    </xf>
    <xf numFmtId="176" fontId="8" fillId="0" borderId="27" xfId="1" applyNumberFormat="1" applyFont="1" applyFill="1" applyBorder="1">
      <alignment vertical="center"/>
    </xf>
    <xf numFmtId="176" fontId="8" fillId="0" borderId="28" xfId="1" applyNumberFormat="1" applyFont="1" applyBorder="1">
      <alignment vertical="center"/>
    </xf>
    <xf numFmtId="176" fontId="8" fillId="0" borderId="3" xfId="1" applyNumberFormat="1" applyFont="1" applyFill="1" applyBorder="1">
      <alignment vertical="center"/>
    </xf>
    <xf numFmtId="176" fontId="8" fillId="0" borderId="26" xfId="1" applyNumberFormat="1" applyFont="1" applyFill="1" applyBorder="1">
      <alignment vertical="center"/>
    </xf>
    <xf numFmtId="176" fontId="8" fillId="0" borderId="34" xfId="1" applyNumberFormat="1" applyFont="1" applyFill="1" applyBorder="1">
      <alignment vertical="center"/>
    </xf>
    <xf numFmtId="176" fontId="23" fillId="0" borderId="56" xfId="0" applyNumberFormat="1" applyFont="1" applyFill="1" applyBorder="1" applyAlignment="1">
      <alignment horizontal="center" vertical="center"/>
    </xf>
    <xf numFmtId="176" fontId="2" fillId="0" borderId="44" xfId="0" applyNumberFormat="1" applyFont="1" applyBorder="1" applyAlignment="1">
      <alignment horizontal="right" vertical="center" wrapText="1"/>
    </xf>
    <xf numFmtId="176" fontId="23" fillId="0" borderId="32" xfId="0" applyNumberFormat="1" applyFont="1" applyFill="1" applyBorder="1" applyAlignment="1">
      <alignment horizontal="center" vertical="center"/>
    </xf>
    <xf numFmtId="176" fontId="2" fillId="0" borderId="32" xfId="0" applyNumberFormat="1" applyFont="1" applyBorder="1" applyAlignment="1">
      <alignment horizontal="right" vertical="center"/>
    </xf>
    <xf numFmtId="0" fontId="9" fillId="7" borderId="2" xfId="0" applyFont="1" applyFill="1" applyBorder="1" applyAlignment="1">
      <alignment horizontal="center" vertical="center"/>
    </xf>
    <xf numFmtId="0" fontId="35" fillId="0" borderId="0" xfId="0" applyFont="1" applyBorder="1">
      <alignment vertical="center"/>
    </xf>
    <xf numFmtId="0" fontId="28" fillId="0" borderId="0" xfId="0" applyFont="1" applyFill="1" applyBorder="1">
      <alignment vertical="center"/>
    </xf>
    <xf numFmtId="0" fontId="28" fillId="0" borderId="0" xfId="0" applyFont="1" applyBorder="1">
      <alignment vertical="center"/>
    </xf>
    <xf numFmtId="0" fontId="28" fillId="0" borderId="0" xfId="0" applyFont="1" applyFill="1" applyBorder="1" applyAlignment="1">
      <alignment horizontal="center" vertical="center"/>
    </xf>
    <xf numFmtId="3" fontId="37" fillId="0" borderId="0" xfId="0" applyNumberFormat="1" applyFont="1" applyFill="1" applyBorder="1" applyAlignment="1">
      <alignment horizontal="center" vertical="center"/>
    </xf>
    <xf numFmtId="13" fontId="15" fillId="0" borderId="1" xfId="0" applyNumberFormat="1" applyFont="1" applyFill="1" applyBorder="1" applyAlignment="1">
      <alignment horizontal="center" vertical="center"/>
    </xf>
    <xf numFmtId="0" fontId="41" fillId="0" borderId="0" xfId="0" applyFont="1" applyBorder="1" applyAlignment="1">
      <alignment horizontal="right" vertical="center"/>
    </xf>
    <xf numFmtId="49" fontId="40" fillId="0" borderId="70" xfId="0" applyNumberFormat="1" applyFont="1" applyBorder="1" applyAlignment="1">
      <alignment horizontal="right" vertical="center"/>
    </xf>
    <xf numFmtId="0" fontId="17" fillId="0" borderId="0" xfId="0" applyFont="1" applyFill="1" applyAlignment="1">
      <alignment horizontal="center" vertical="center"/>
    </xf>
    <xf numFmtId="0" fontId="9" fillId="7" borderId="2" xfId="0" applyFont="1" applyFill="1" applyBorder="1" applyAlignment="1">
      <alignment horizontal="center" vertical="center" wrapText="1"/>
    </xf>
    <xf numFmtId="176" fontId="21" fillId="0" borderId="0" xfId="0" applyNumberFormat="1" applyFont="1" applyBorder="1" applyAlignment="1">
      <alignment vertical="center"/>
    </xf>
    <xf numFmtId="56" fontId="9" fillId="5" borderId="2" xfId="0" applyNumberFormat="1" applyFont="1" applyFill="1" applyBorder="1" applyAlignment="1">
      <alignment horizontal="center" vertical="center"/>
    </xf>
    <xf numFmtId="176" fontId="8" fillId="0" borderId="0" xfId="1" applyNumberFormat="1" applyFont="1" applyFill="1" applyBorder="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5" fillId="3" borderId="26"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34" xfId="0" applyFont="1" applyFill="1" applyBorder="1" applyAlignment="1">
      <alignment horizontal="center" vertical="center" textRotation="255"/>
    </xf>
    <xf numFmtId="0" fontId="6" fillId="3" borderId="2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9" xfId="0" applyFont="1" applyFill="1" applyBorder="1" applyAlignment="1">
      <alignment horizontal="center" vertical="center"/>
    </xf>
    <xf numFmtId="0" fontId="2" fillId="0" borderId="2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22" fillId="0" borderId="24"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4" fillId="0" borderId="25" xfId="0" applyFont="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2" fillId="2" borderId="22" xfId="0"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6"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24" fillId="2" borderId="21" xfId="0" applyFont="1" applyFill="1" applyBorder="1" applyAlignment="1">
      <alignment horizontal="left" vertical="center" wrapText="1"/>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 fillId="2" borderId="22"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4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48" xfId="0" applyFont="1" applyFill="1" applyBorder="1" applyAlignment="1">
      <alignment horizontal="right" vertical="center"/>
    </xf>
    <xf numFmtId="0" fontId="2" fillId="0" borderId="63" xfId="0" applyFont="1" applyFill="1" applyBorder="1" applyAlignment="1">
      <alignment horizontal="right" vertical="center"/>
    </xf>
    <xf numFmtId="3" fontId="20" fillId="0" borderId="47" xfId="0" applyNumberFormat="1" applyFont="1" applyFill="1" applyBorder="1" applyAlignment="1">
      <alignment horizontal="center" vertical="center"/>
    </xf>
    <xf numFmtId="0" fontId="20" fillId="0" borderId="22" xfId="0" applyFont="1" applyFill="1" applyBorder="1" applyAlignment="1">
      <alignment horizontal="center" vertical="center"/>
    </xf>
    <xf numFmtId="38" fontId="18" fillId="0" borderId="47" xfId="0" applyNumberFormat="1" applyFont="1" applyFill="1" applyBorder="1" applyAlignment="1">
      <alignment horizontal="center" vertical="center"/>
    </xf>
    <xf numFmtId="0" fontId="18" fillId="0" borderId="22" xfId="0" applyFont="1" applyFill="1" applyBorder="1" applyAlignment="1">
      <alignment horizontal="center" vertical="center"/>
    </xf>
    <xf numFmtId="3" fontId="19" fillId="0" borderId="48" xfId="0" applyNumberFormat="1" applyFont="1" applyFill="1" applyBorder="1" applyAlignment="1">
      <alignment horizontal="center" vertical="center"/>
    </xf>
    <xf numFmtId="0" fontId="19" fillId="0" borderId="49"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176" fontId="21" fillId="0" borderId="1" xfId="0" applyNumberFormat="1" applyFont="1" applyBorder="1" applyAlignment="1">
      <alignment horizontal="center" vertical="center"/>
    </xf>
    <xf numFmtId="38" fontId="11" fillId="0" borderId="47"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center"/>
    </xf>
    <xf numFmtId="3" fontId="11" fillId="0" borderId="4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Fill="1" applyBorder="1" applyAlignment="1">
      <alignment horizontal="center" vertical="center"/>
    </xf>
    <xf numFmtId="3" fontId="13" fillId="0" borderId="47" xfId="0" applyNumberFormat="1" applyFont="1" applyFill="1" applyBorder="1" applyAlignment="1">
      <alignment horizontal="center" vertical="center"/>
    </xf>
    <xf numFmtId="0" fontId="13" fillId="0" borderId="32" xfId="0" applyFont="1" applyFill="1" applyBorder="1" applyAlignment="1">
      <alignment horizontal="center" vertical="center"/>
    </xf>
    <xf numFmtId="0" fontId="13" fillId="0" borderId="22" xfId="0" applyFont="1" applyFill="1" applyBorder="1" applyAlignment="1">
      <alignment horizontal="center" vertical="center"/>
    </xf>
    <xf numFmtId="38" fontId="14" fillId="0" borderId="47" xfId="0" applyNumberFormat="1" applyFont="1" applyFill="1" applyBorder="1" applyAlignment="1">
      <alignment horizontal="center" vertical="center"/>
    </xf>
    <xf numFmtId="0" fontId="14" fillId="0" borderId="56" xfId="0" applyFont="1" applyFill="1" applyBorder="1" applyAlignment="1">
      <alignment horizontal="center" vertical="center"/>
    </xf>
    <xf numFmtId="38" fontId="16" fillId="0" borderId="47" xfId="1" applyFont="1" applyFill="1" applyBorder="1" applyAlignment="1">
      <alignment horizontal="center" vertical="center"/>
    </xf>
    <xf numFmtId="38" fontId="16" fillId="0" borderId="22" xfId="1" applyFont="1" applyFill="1" applyBorder="1" applyAlignment="1">
      <alignment horizontal="center" vertical="center"/>
    </xf>
    <xf numFmtId="0" fontId="9" fillId="0" borderId="47" xfId="0" applyFont="1" applyBorder="1" applyAlignment="1">
      <alignment horizontal="center" vertical="center"/>
    </xf>
    <xf numFmtId="38"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38" fontId="18" fillId="0" borderId="42" xfId="1" applyFont="1" applyBorder="1" applyAlignment="1">
      <alignment horizontal="center" vertical="center"/>
    </xf>
    <xf numFmtId="38" fontId="18" fillId="0" borderId="57" xfId="1" applyFont="1" applyBorder="1" applyAlignment="1">
      <alignment horizontal="center" vertical="center"/>
    </xf>
    <xf numFmtId="0" fontId="9" fillId="2" borderId="2"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2" xfId="0" applyFont="1" applyFill="1" applyBorder="1" applyAlignment="1">
      <alignment horizontal="center" vertical="center"/>
    </xf>
    <xf numFmtId="0" fontId="9" fillId="2" borderId="47"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2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4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Fill="1" applyBorder="1" applyAlignment="1">
      <alignment horizontal="right" vertical="center"/>
    </xf>
    <xf numFmtId="0" fontId="6" fillId="4" borderId="13"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5" fillId="4" borderId="35" xfId="0" applyFont="1" applyFill="1" applyBorder="1" applyAlignment="1">
      <alignment horizontal="center" vertical="center" textRotation="255"/>
    </xf>
    <xf numFmtId="0" fontId="5" fillId="4" borderId="41" xfId="0" applyFont="1" applyFill="1" applyBorder="1" applyAlignment="1">
      <alignment horizontal="center" vertical="center" textRotation="255"/>
    </xf>
    <xf numFmtId="0" fontId="5" fillId="4" borderId="42" xfId="0" applyFont="1" applyFill="1" applyBorder="1" applyAlignment="1">
      <alignment horizontal="center" vertical="center" textRotation="255"/>
    </xf>
    <xf numFmtId="176" fontId="24" fillId="0" borderId="38" xfId="0" applyNumberFormat="1" applyFont="1" applyBorder="1" applyAlignment="1">
      <alignment horizontal="center" vertical="center"/>
    </xf>
    <xf numFmtId="176" fontId="24" fillId="0" borderId="39" xfId="0" applyNumberFormat="1" applyFont="1" applyBorder="1" applyAlignment="1">
      <alignment horizontal="center" vertical="center"/>
    </xf>
    <xf numFmtId="176" fontId="24" fillId="0" borderId="40" xfId="0" applyNumberFormat="1" applyFont="1" applyBorder="1" applyAlignment="1">
      <alignment horizontal="center" vertical="center"/>
    </xf>
    <xf numFmtId="176" fontId="2" fillId="0" borderId="31" xfId="0" applyNumberFormat="1" applyFont="1" applyBorder="1" applyAlignment="1">
      <alignment horizontal="left" vertical="center"/>
    </xf>
    <xf numFmtId="176" fontId="2" fillId="0" borderId="11" xfId="0" applyNumberFormat="1" applyFont="1" applyBorder="1" applyAlignment="1">
      <alignment horizontal="left" vertical="center"/>
    </xf>
    <xf numFmtId="176" fontId="2" fillId="0" borderId="12" xfId="0" applyNumberFormat="1" applyFont="1" applyBorder="1" applyAlignment="1">
      <alignment horizontal="left" vertical="center"/>
    </xf>
    <xf numFmtId="176" fontId="22" fillId="0" borderId="22"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5" fillId="4" borderId="26"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5" fillId="4" borderId="34" xfId="0" applyFont="1" applyFill="1" applyBorder="1" applyAlignment="1">
      <alignment horizontal="center" vertical="center" textRotation="255"/>
    </xf>
    <xf numFmtId="176" fontId="21" fillId="0" borderId="51" xfId="0" applyNumberFormat="1" applyFont="1" applyBorder="1" applyAlignment="1">
      <alignment horizontal="center" vertical="center"/>
    </xf>
    <xf numFmtId="0" fontId="39" fillId="0" borderId="64" xfId="0" applyFont="1" applyFill="1" applyBorder="1" applyAlignment="1">
      <alignment horizontal="center" vertical="center"/>
    </xf>
    <xf numFmtId="0" fontId="39" fillId="0" borderId="66" xfId="0" applyFont="1" applyFill="1" applyBorder="1" applyAlignment="1">
      <alignment horizontal="center" vertical="center"/>
    </xf>
    <xf numFmtId="38" fontId="16" fillId="0" borderId="67" xfId="1" applyFont="1" applyFill="1" applyBorder="1" applyAlignment="1">
      <alignment horizontal="center" vertical="center"/>
    </xf>
    <xf numFmtId="38" fontId="16" fillId="0" borderId="68" xfId="1" applyFont="1" applyFill="1" applyBorder="1" applyAlignment="1">
      <alignment horizontal="center" vertical="center"/>
    </xf>
    <xf numFmtId="38" fontId="16" fillId="0" borderId="69" xfId="1" applyFont="1" applyFill="1" applyBorder="1" applyAlignment="1">
      <alignment horizontal="center" vertical="center"/>
    </xf>
    <xf numFmtId="0" fontId="9" fillId="0" borderId="1" xfId="0" applyFont="1" applyBorder="1" applyAlignment="1">
      <alignment horizontal="righ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3" fontId="19" fillId="0" borderId="67" xfId="0" applyNumberFormat="1" applyFont="1" applyFill="1" applyBorder="1" applyAlignment="1">
      <alignment horizontal="center" vertical="center"/>
    </xf>
    <xf numFmtId="3" fontId="19" fillId="0" borderId="68" xfId="0" applyNumberFormat="1" applyFont="1" applyFill="1" applyBorder="1" applyAlignment="1">
      <alignment horizontal="center" vertical="center"/>
    </xf>
    <xf numFmtId="3" fontId="19" fillId="0" borderId="69"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vertical="center"/>
    </xf>
    <xf numFmtId="38" fontId="26" fillId="0" borderId="64" xfId="0" applyNumberFormat="1" applyFont="1" applyFill="1" applyBorder="1" applyAlignment="1">
      <alignment horizontal="center" vertical="center"/>
    </xf>
    <xf numFmtId="38" fontId="26" fillId="0" borderId="65" xfId="0" applyNumberFormat="1" applyFont="1" applyFill="1" applyBorder="1" applyAlignment="1">
      <alignment horizontal="center" vertical="center"/>
    </xf>
    <xf numFmtId="38" fontId="26" fillId="0" borderId="66" xfId="0" applyNumberFormat="1" applyFont="1" applyFill="1" applyBorder="1" applyAlignment="1">
      <alignment horizontal="center" vertical="center"/>
    </xf>
    <xf numFmtId="3" fontId="36" fillId="0" borderId="0" xfId="0" applyNumberFormat="1" applyFont="1" applyBorder="1" applyAlignment="1">
      <alignment horizontal="center" vertical="center"/>
    </xf>
    <xf numFmtId="38" fontId="36" fillId="0" borderId="0" xfId="0" applyNumberFormat="1" applyFont="1" applyFill="1" applyBorder="1" applyAlignment="1">
      <alignment horizontal="center" vertical="center"/>
    </xf>
    <xf numFmtId="3" fontId="42" fillId="0" borderId="67" xfId="0" applyNumberFormat="1" applyFont="1" applyFill="1" applyBorder="1" applyAlignment="1">
      <alignment horizontal="center" vertical="center"/>
    </xf>
    <xf numFmtId="3" fontId="42" fillId="0" borderId="68" xfId="0" applyNumberFormat="1" applyFont="1" applyFill="1" applyBorder="1" applyAlignment="1">
      <alignment horizontal="center" vertical="center"/>
    </xf>
    <xf numFmtId="3" fontId="42" fillId="0" borderId="69" xfId="0" applyNumberFormat="1" applyFont="1" applyFill="1" applyBorder="1" applyAlignment="1">
      <alignment horizontal="center" vertical="center"/>
    </xf>
    <xf numFmtId="3" fontId="38" fillId="0" borderId="0" xfId="0" applyNumberFormat="1" applyFont="1" applyFill="1" applyBorder="1" applyAlignment="1">
      <alignment horizontal="center" vertical="center"/>
    </xf>
    <xf numFmtId="38" fontId="14" fillId="0" borderId="64" xfId="0" applyNumberFormat="1" applyFont="1" applyFill="1" applyBorder="1" applyAlignment="1">
      <alignment horizontal="center" vertical="center"/>
    </xf>
    <xf numFmtId="38" fontId="14" fillId="0" borderId="66"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xf>
    <xf numFmtId="56" fontId="9" fillId="0" borderId="59" xfId="0" applyNumberFormat="1" applyFont="1" applyFill="1" applyBorder="1">
      <alignment vertical="center"/>
    </xf>
    <xf numFmtId="0" fontId="9" fillId="0" borderId="11" xfId="0" applyFont="1" applyFill="1" applyBorder="1">
      <alignment vertical="center"/>
    </xf>
    <xf numFmtId="38" fontId="9" fillId="0" borderId="11" xfId="1" applyFont="1" applyFill="1" applyBorder="1">
      <alignment vertical="center"/>
    </xf>
    <xf numFmtId="0" fontId="9" fillId="0" borderId="12" xfId="0" applyFont="1" applyFill="1" applyBorder="1">
      <alignment vertical="center"/>
    </xf>
    <xf numFmtId="56" fontId="9" fillId="0" borderId="55" xfId="0" applyNumberFormat="1" applyFont="1" applyFill="1" applyBorder="1">
      <alignment vertical="center"/>
    </xf>
    <xf numFmtId="38" fontId="9" fillId="0" borderId="2" xfId="1" applyFont="1" applyFill="1" applyBorder="1">
      <alignment vertical="center"/>
    </xf>
    <xf numFmtId="0" fontId="25" fillId="0" borderId="6" xfId="0" applyFont="1" applyFill="1" applyBorder="1" applyAlignment="1">
      <alignment vertical="center" wrapText="1"/>
    </xf>
    <xf numFmtId="0" fontId="9" fillId="0" borderId="6" xfId="0" applyFont="1" applyFill="1" applyBorder="1">
      <alignment vertical="center"/>
    </xf>
    <xf numFmtId="0" fontId="30" fillId="0" borderId="2" xfId="0" applyFont="1" applyFill="1" applyBorder="1">
      <alignment vertical="center"/>
    </xf>
    <xf numFmtId="0" fontId="12" fillId="0" borderId="6" xfId="0" applyFont="1" applyFill="1" applyBorder="1">
      <alignment vertical="center"/>
    </xf>
    <xf numFmtId="38" fontId="30" fillId="0" borderId="2" xfId="1" applyFont="1" applyFill="1" applyBorder="1">
      <alignment vertical="center"/>
    </xf>
    <xf numFmtId="0" fontId="30" fillId="0" borderId="6" xfId="0" applyFont="1" applyFill="1" applyBorder="1">
      <alignment vertical="center"/>
    </xf>
    <xf numFmtId="0" fontId="12" fillId="0" borderId="2" xfId="0" applyFont="1" applyFill="1" applyBorder="1">
      <alignment vertical="center"/>
    </xf>
    <xf numFmtId="38" fontId="12" fillId="0" borderId="2" xfId="1" applyFont="1" applyFill="1" applyBorder="1">
      <alignment vertical="center"/>
    </xf>
    <xf numFmtId="0" fontId="9" fillId="0" borderId="55" xfId="0" applyFont="1" applyFill="1" applyBorder="1">
      <alignment vertical="center"/>
    </xf>
    <xf numFmtId="0" fontId="9" fillId="0" borderId="58" xfId="0" applyFont="1" applyFill="1" applyBorder="1">
      <alignment vertical="center"/>
    </xf>
    <xf numFmtId="0" fontId="9" fillId="0" borderId="7" xfId="0" applyFont="1" applyFill="1" applyBorder="1">
      <alignment vertical="center"/>
    </xf>
    <xf numFmtId="38" fontId="9" fillId="0" borderId="7" xfId="1" applyFont="1" applyFill="1" applyBorder="1">
      <alignment vertical="center"/>
    </xf>
    <xf numFmtId="0" fontId="9" fillId="0" borderId="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6"/>
  <sheetViews>
    <sheetView view="pageLayout" topLeftCell="A7" zoomScaleNormal="100" workbookViewId="0">
      <selection activeCell="A6" sqref="A6"/>
    </sheetView>
  </sheetViews>
  <sheetFormatPr defaultRowHeight="17.75" x14ac:dyDescent="0.2"/>
  <cols>
    <col min="1" max="16384" width="8.796875" style="18"/>
  </cols>
  <sheetData>
    <row r="1" spans="1:3" x14ac:dyDescent="0.2">
      <c r="A1" s="94" t="s">
        <v>88</v>
      </c>
    </row>
    <row r="2" spans="1:3" x14ac:dyDescent="0.2">
      <c r="A2" s="18" t="s">
        <v>154</v>
      </c>
    </row>
    <row r="3" spans="1:3" x14ac:dyDescent="0.2">
      <c r="A3" s="18" t="s">
        <v>155</v>
      </c>
    </row>
    <row r="4" spans="1:3" x14ac:dyDescent="0.2">
      <c r="A4" s="18" t="s">
        <v>156</v>
      </c>
    </row>
    <row r="5" spans="1:3" x14ac:dyDescent="0.2">
      <c r="A5" s="18" t="s">
        <v>157</v>
      </c>
    </row>
    <row r="6" spans="1:3" x14ac:dyDescent="0.2">
      <c r="A6" s="94"/>
    </row>
    <row r="8" spans="1:3" x14ac:dyDescent="0.2">
      <c r="A8" s="18" t="s">
        <v>89</v>
      </c>
    </row>
    <row r="9" spans="1:3" x14ac:dyDescent="0.2">
      <c r="B9" s="95"/>
      <c r="C9" s="18" t="s">
        <v>91</v>
      </c>
    </row>
    <row r="10" spans="1:3" x14ac:dyDescent="0.2">
      <c r="B10" s="96"/>
    </row>
    <row r="11" spans="1:3" x14ac:dyDescent="0.2">
      <c r="A11" s="18" t="s">
        <v>95</v>
      </c>
      <c r="B11" s="19"/>
    </row>
    <row r="12" spans="1:3" x14ac:dyDescent="0.2">
      <c r="A12" s="18" t="s">
        <v>96</v>
      </c>
    </row>
    <row r="15" spans="1:3" x14ac:dyDescent="0.2">
      <c r="A15" s="18" t="s">
        <v>90</v>
      </c>
    </row>
    <row r="16" spans="1:3" x14ac:dyDescent="0.2">
      <c r="A16" s="18" t="s">
        <v>99</v>
      </c>
    </row>
    <row r="17" spans="1:1" x14ac:dyDescent="0.2">
      <c r="A17" s="18" t="s">
        <v>100</v>
      </c>
    </row>
    <row r="19" spans="1:1" x14ac:dyDescent="0.2">
      <c r="A19" s="18" t="s">
        <v>92</v>
      </c>
    </row>
    <row r="20" spans="1:1" x14ac:dyDescent="0.2">
      <c r="A20" s="18" t="s">
        <v>93</v>
      </c>
    </row>
    <row r="21" spans="1:1" x14ac:dyDescent="0.2">
      <c r="A21" s="18" t="s">
        <v>94</v>
      </c>
    </row>
    <row r="22" spans="1:1" x14ac:dyDescent="0.2">
      <c r="A22" s="18" t="s">
        <v>97</v>
      </c>
    </row>
    <row r="23" spans="1:1" x14ac:dyDescent="0.2">
      <c r="A23" s="18" t="s">
        <v>98</v>
      </c>
    </row>
    <row r="25" spans="1:1" x14ac:dyDescent="0.2">
      <c r="A25" s="97" t="s">
        <v>101</v>
      </c>
    </row>
    <row r="26" spans="1:1" x14ac:dyDescent="0.2">
      <c r="A26" s="97" t="s">
        <v>102</v>
      </c>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0"/>
  <sheetViews>
    <sheetView showWhiteSpace="0" view="pageLayout" zoomScaleNormal="100" workbookViewId="0">
      <selection activeCell="G13" sqref="G13"/>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thickBot="1" x14ac:dyDescent="0.25">
      <c r="A1" s="123" t="s">
        <v>0</v>
      </c>
      <c r="B1" s="123"/>
      <c r="C1" s="123"/>
      <c r="D1" s="123"/>
      <c r="E1" s="123"/>
      <c r="F1" s="123"/>
      <c r="G1" s="123"/>
      <c r="H1" s="123"/>
      <c r="I1" s="7"/>
      <c r="J1" s="7"/>
    </row>
    <row r="2" spans="1:10" ht="18.3" thickBot="1" x14ac:dyDescent="0.25">
      <c r="A2" s="14"/>
      <c r="B2" s="1" t="s">
        <v>59</v>
      </c>
    </row>
    <row r="3" spans="1:10" x14ac:dyDescent="0.2">
      <c r="D3" s="15" t="s">
        <v>1</v>
      </c>
      <c r="E3" s="124" t="s">
        <v>117</v>
      </c>
      <c r="F3" s="124"/>
      <c r="G3" s="124"/>
      <c r="H3" s="124"/>
    </row>
    <row r="5" spans="1:10" ht="18.3" thickBot="1" x14ac:dyDescent="0.25">
      <c r="A5" s="2">
        <v>1</v>
      </c>
      <c r="B5" s="2" t="s">
        <v>2</v>
      </c>
    </row>
    <row r="6" spans="1:10" ht="28.5" customHeight="1" thickBot="1" x14ac:dyDescent="0.25">
      <c r="B6" s="140" t="s">
        <v>3</v>
      </c>
      <c r="C6" s="141"/>
      <c r="D6" s="12" t="s">
        <v>4</v>
      </c>
      <c r="E6" s="128" t="s">
        <v>5</v>
      </c>
      <c r="F6" s="129"/>
      <c r="G6" s="129"/>
      <c r="H6" s="130"/>
    </row>
    <row r="7" spans="1:10" ht="28.35" customHeight="1" x14ac:dyDescent="0.2">
      <c r="B7" s="125" t="s">
        <v>6</v>
      </c>
      <c r="C7" s="4" t="s">
        <v>9</v>
      </c>
      <c r="D7" s="26">
        <f>'②補助金額計算書（入力用）'!G37-D8</f>
        <v>200000</v>
      </c>
      <c r="E7" s="131"/>
      <c r="F7" s="132"/>
      <c r="G7" s="132"/>
      <c r="H7" s="133"/>
    </row>
    <row r="8" spans="1:10" ht="28.35" customHeight="1" x14ac:dyDescent="0.2">
      <c r="B8" s="126"/>
      <c r="C8" s="5" t="s">
        <v>10</v>
      </c>
      <c r="D8" s="27">
        <f>H29</f>
        <v>15000</v>
      </c>
      <c r="E8" s="134" t="s">
        <v>82</v>
      </c>
      <c r="F8" s="135"/>
      <c r="G8" s="135"/>
      <c r="H8" s="136"/>
    </row>
    <row r="9" spans="1:10" ht="28.35" customHeight="1" thickBot="1" x14ac:dyDescent="0.25">
      <c r="B9" s="127"/>
      <c r="C9" s="6"/>
      <c r="D9" s="3"/>
      <c r="E9" s="137"/>
      <c r="F9" s="138"/>
      <c r="G9" s="138"/>
      <c r="H9" s="139"/>
    </row>
    <row r="10" spans="1:10" ht="31.7" customHeight="1" thickBot="1" x14ac:dyDescent="0.25">
      <c r="B10" s="142" t="s">
        <v>7</v>
      </c>
      <c r="C10" s="143"/>
      <c r="D10" s="28">
        <f>D28</f>
        <v>230000</v>
      </c>
      <c r="E10" s="144" t="s">
        <v>24</v>
      </c>
      <c r="F10" s="145"/>
      <c r="G10" s="145"/>
      <c r="H10" s="146"/>
    </row>
    <row r="11" spans="1:10" ht="31.2" customHeight="1" thickBot="1" x14ac:dyDescent="0.25">
      <c r="B11" s="142" t="s">
        <v>8</v>
      </c>
      <c r="C11" s="143"/>
      <c r="D11" s="10">
        <v>215000</v>
      </c>
      <c r="E11" s="150" t="s">
        <v>151</v>
      </c>
      <c r="F11" s="151"/>
      <c r="G11" s="151"/>
      <c r="H11" s="152"/>
    </row>
    <row r="12" spans="1:10" ht="29.05" customHeight="1" thickBot="1" x14ac:dyDescent="0.25">
      <c r="B12" s="159" t="s">
        <v>58</v>
      </c>
      <c r="C12" s="160"/>
      <c r="D12" s="29">
        <f>D11-D7-D8</f>
        <v>0</v>
      </c>
      <c r="E12" s="153" t="s">
        <v>74</v>
      </c>
      <c r="F12" s="154"/>
      <c r="G12" s="154"/>
      <c r="H12" s="155"/>
    </row>
    <row r="14" spans="1:10" ht="18.3" thickBot="1" x14ac:dyDescent="0.25">
      <c r="A14" s="2">
        <v>2</v>
      </c>
      <c r="B14" s="2" t="s">
        <v>11</v>
      </c>
    </row>
    <row r="15" spans="1:10" ht="23.65" thickBot="1" x14ac:dyDescent="0.25">
      <c r="B15" s="140" t="s">
        <v>3</v>
      </c>
      <c r="C15" s="172"/>
      <c r="D15" s="13" t="s">
        <v>4</v>
      </c>
      <c r="E15" s="173" t="s">
        <v>5</v>
      </c>
      <c r="F15" s="174"/>
      <c r="G15" s="174"/>
      <c r="H15" s="175"/>
    </row>
    <row r="16" spans="1:10" ht="34.950000000000003" customHeight="1" x14ac:dyDescent="0.2">
      <c r="B16" s="147" t="s">
        <v>12</v>
      </c>
      <c r="C16" s="16" t="s">
        <v>13</v>
      </c>
      <c r="D16" s="30">
        <v>48000</v>
      </c>
      <c r="E16" s="161" t="s">
        <v>118</v>
      </c>
      <c r="F16" s="162"/>
      <c r="G16" s="162"/>
      <c r="H16" s="163"/>
    </row>
    <row r="17" spans="2:9" ht="28.35" customHeight="1" x14ac:dyDescent="0.2">
      <c r="B17" s="148"/>
      <c r="C17" s="17" t="s">
        <v>14</v>
      </c>
      <c r="D17" s="27">
        <f>(100*F17)+(200*H17)</f>
        <v>12000</v>
      </c>
      <c r="E17" s="82" t="s">
        <v>63</v>
      </c>
      <c r="F17" s="62">
        <f>'③奨励金計算シート（100円)'!L33</f>
        <v>40</v>
      </c>
      <c r="G17" s="83" t="s">
        <v>64</v>
      </c>
      <c r="H17" s="63">
        <f>'③奨励金計算シート（200円）'!L33</f>
        <v>40</v>
      </c>
      <c r="I17" s="93" t="s">
        <v>86</v>
      </c>
    </row>
    <row r="18" spans="2:9" ht="28.35" customHeight="1" x14ac:dyDescent="0.2">
      <c r="B18" s="148"/>
      <c r="C18" s="17" t="s">
        <v>15</v>
      </c>
      <c r="D18" s="27">
        <f>'②-2消耗品計算シート'!C27</f>
        <v>35000</v>
      </c>
      <c r="E18" s="134" t="s">
        <v>85</v>
      </c>
      <c r="F18" s="135"/>
      <c r="G18" s="135"/>
      <c r="H18" s="136"/>
    </row>
    <row r="19" spans="2:9" ht="28.35" customHeight="1" x14ac:dyDescent="0.2">
      <c r="B19" s="148"/>
      <c r="C19" s="17" t="s">
        <v>16</v>
      </c>
      <c r="D19" s="11">
        <v>40000</v>
      </c>
      <c r="E19" s="164" t="s">
        <v>145</v>
      </c>
      <c r="F19" s="165"/>
      <c r="G19" s="165"/>
      <c r="H19" s="166"/>
    </row>
    <row r="20" spans="2:9" ht="28.35" customHeight="1" x14ac:dyDescent="0.2">
      <c r="B20" s="148"/>
      <c r="C20" s="17" t="s">
        <v>17</v>
      </c>
      <c r="D20" s="11">
        <v>45000</v>
      </c>
      <c r="E20" s="164" t="s">
        <v>146</v>
      </c>
      <c r="F20" s="165"/>
      <c r="G20" s="165"/>
      <c r="H20" s="166"/>
    </row>
    <row r="21" spans="2:9" ht="28.35" customHeight="1" x14ac:dyDescent="0.2">
      <c r="B21" s="148"/>
      <c r="C21" s="17" t="s">
        <v>18</v>
      </c>
      <c r="D21" s="11">
        <v>10000</v>
      </c>
      <c r="E21" s="156" t="s">
        <v>147</v>
      </c>
      <c r="F21" s="157"/>
      <c r="G21" s="157"/>
      <c r="H21" s="158"/>
    </row>
    <row r="22" spans="2:9" ht="28.35" customHeight="1" x14ac:dyDescent="0.2">
      <c r="B22" s="148"/>
      <c r="C22" s="17" t="s">
        <v>19</v>
      </c>
      <c r="D22" s="11">
        <v>27000</v>
      </c>
      <c r="E22" s="164" t="s">
        <v>148</v>
      </c>
      <c r="F22" s="165"/>
      <c r="G22" s="165"/>
      <c r="H22" s="166"/>
    </row>
    <row r="23" spans="2:9" ht="28.35" customHeight="1" x14ac:dyDescent="0.2">
      <c r="B23" s="148"/>
      <c r="C23" s="17" t="s">
        <v>20</v>
      </c>
      <c r="D23" s="11"/>
      <c r="E23" s="164"/>
      <c r="F23" s="165"/>
      <c r="G23" s="165"/>
      <c r="H23" s="166"/>
    </row>
    <row r="24" spans="2:9" ht="28.35" customHeight="1" x14ac:dyDescent="0.2">
      <c r="B24" s="148"/>
      <c r="C24" s="17" t="s">
        <v>21</v>
      </c>
      <c r="D24" s="11">
        <v>8000</v>
      </c>
      <c r="E24" s="164" t="s">
        <v>149</v>
      </c>
      <c r="F24" s="165"/>
      <c r="G24" s="165"/>
      <c r="H24" s="166"/>
    </row>
    <row r="25" spans="2:9" ht="28.35" customHeight="1" x14ac:dyDescent="0.2">
      <c r="B25" s="148"/>
      <c r="C25" s="17" t="s">
        <v>22</v>
      </c>
      <c r="D25" s="11">
        <v>5000</v>
      </c>
      <c r="E25" s="164" t="s">
        <v>150</v>
      </c>
      <c r="F25" s="165"/>
      <c r="G25" s="165"/>
      <c r="H25" s="166"/>
    </row>
    <row r="26" spans="2:9" ht="27.4" customHeight="1" x14ac:dyDescent="0.2">
      <c r="B26" s="148"/>
      <c r="C26" s="17" t="s">
        <v>23</v>
      </c>
      <c r="D26" s="11"/>
      <c r="E26" s="164"/>
      <c r="F26" s="165"/>
      <c r="G26" s="165"/>
      <c r="H26" s="166"/>
    </row>
    <row r="27" spans="2:9" ht="28.5" customHeight="1" thickBot="1" x14ac:dyDescent="0.25">
      <c r="B27" s="149"/>
      <c r="C27" s="9"/>
      <c r="D27" s="31"/>
      <c r="E27" s="176"/>
      <c r="F27" s="177"/>
      <c r="G27" s="177"/>
      <c r="H27" s="178"/>
    </row>
    <row r="28" spans="2:9" ht="34.4" customHeight="1" thickBot="1" x14ac:dyDescent="0.25">
      <c r="B28" s="142" t="s">
        <v>7</v>
      </c>
      <c r="C28" s="160"/>
      <c r="D28" s="29">
        <f>SUM(D16:D27)</f>
        <v>230000</v>
      </c>
      <c r="E28" s="169"/>
      <c r="F28" s="170"/>
      <c r="G28" s="170"/>
      <c r="H28" s="171"/>
    </row>
    <row r="29" spans="2:9" ht="23.65" thickBot="1" x14ac:dyDescent="0.25">
      <c r="B29" s="24" t="s">
        <v>65</v>
      </c>
      <c r="C29" s="24"/>
      <c r="D29" s="8"/>
      <c r="E29" s="179" t="s">
        <v>87</v>
      </c>
      <c r="F29" s="180"/>
      <c r="G29" s="180"/>
      <c r="H29" s="84">
        <v>15000</v>
      </c>
      <c r="I29" s="85" t="s">
        <v>77</v>
      </c>
    </row>
    <row r="30" spans="2:9" ht="23.1" x14ac:dyDescent="0.2">
      <c r="B30" s="167"/>
      <c r="C30" s="167"/>
      <c r="D30" s="8"/>
      <c r="E30" s="168"/>
      <c r="F30" s="168"/>
      <c r="G30" s="168"/>
      <c r="H30" s="168"/>
    </row>
  </sheetData>
  <mergeCells count="33">
    <mergeCell ref="B30:C30"/>
    <mergeCell ref="E30:H30"/>
    <mergeCell ref="B28:C28"/>
    <mergeCell ref="E28:H28"/>
    <mergeCell ref="B15:C15"/>
    <mergeCell ref="E15:H15"/>
    <mergeCell ref="E25:H25"/>
    <mergeCell ref="E26:H26"/>
    <mergeCell ref="E27:H27"/>
    <mergeCell ref="E22:H22"/>
    <mergeCell ref="E23:H23"/>
    <mergeCell ref="E24:H24"/>
    <mergeCell ref="E29:G29"/>
    <mergeCell ref="B10:C10"/>
    <mergeCell ref="E10:H10"/>
    <mergeCell ref="B16:B27"/>
    <mergeCell ref="E11:H11"/>
    <mergeCell ref="E18:H18"/>
    <mergeCell ref="E12:H12"/>
    <mergeCell ref="B11:C11"/>
    <mergeCell ref="E21:H21"/>
    <mergeCell ref="B12:C12"/>
    <mergeCell ref="E16:H16"/>
    <mergeCell ref="E19:H19"/>
    <mergeCell ref="E20:H20"/>
    <mergeCell ref="A1:H1"/>
    <mergeCell ref="E3:H3"/>
    <mergeCell ref="B7:B9"/>
    <mergeCell ref="E6:H6"/>
    <mergeCell ref="E7:H7"/>
    <mergeCell ref="E8:H8"/>
    <mergeCell ref="E9:H9"/>
    <mergeCell ref="B6:C6"/>
  </mergeCells>
  <phoneticPr fontId="3"/>
  <pageMargins left="0.51181102362204722" right="0.11811023622047245" top="0.74803149606299213" bottom="0.39370078740157483" header="0.31496062992125984" footer="0.31496062992125984"/>
  <pageSetup paperSize="9" orientation="portrait" r:id="rId1"/>
  <headerFooter>
    <oddHeader>&amp;C&amp;"メイリオ,ボールド"大分市地域お互いさま活動事業　収支決算書の計算シート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7"/>
  <sheetViews>
    <sheetView view="pageLayout" topLeftCell="A28" zoomScaleNormal="100" workbookViewId="0">
      <selection activeCell="A11" sqref="A11"/>
    </sheetView>
  </sheetViews>
  <sheetFormatPr defaultRowHeight="17.75" x14ac:dyDescent="0.2"/>
  <cols>
    <col min="1" max="4" width="8.796875" style="18"/>
    <col min="5" max="5" width="9.3984375" style="18" customWidth="1"/>
    <col min="6" max="6" width="8.796875" style="18"/>
    <col min="7" max="7" width="9.09765625" style="18" bestFit="1" customWidth="1"/>
    <col min="8" max="16384" width="8.796875" style="18"/>
  </cols>
  <sheetData>
    <row r="2" spans="1:10" x14ac:dyDescent="0.2">
      <c r="F2" s="19" t="s">
        <v>25</v>
      </c>
      <c r="G2" s="189" t="str">
        <f>'➀収支決算書（入力用）'!E3</f>
        <v>〇〇校区お助け隊</v>
      </c>
      <c r="H2" s="189"/>
      <c r="I2" s="189"/>
      <c r="J2" s="189"/>
    </row>
    <row r="4" spans="1:10" x14ac:dyDescent="0.2">
      <c r="A4" s="21" t="s">
        <v>26</v>
      </c>
      <c r="B4" s="18" t="s">
        <v>27</v>
      </c>
    </row>
    <row r="6" spans="1:10" x14ac:dyDescent="0.2">
      <c r="B6" s="18" t="s">
        <v>152</v>
      </c>
    </row>
    <row r="7" spans="1:10" ht="23.65" customHeight="1" x14ac:dyDescent="0.2">
      <c r="F7" s="22" t="s">
        <v>28</v>
      </c>
      <c r="G7" s="190">
        <f>'➀収支決算書（入力用）'!D28</f>
        <v>230000</v>
      </c>
      <c r="H7" s="191"/>
      <c r="I7" s="192"/>
      <c r="J7" s="18" t="s">
        <v>29</v>
      </c>
    </row>
    <row r="9" spans="1:10" x14ac:dyDescent="0.2">
      <c r="A9" s="21" t="s">
        <v>30</v>
      </c>
      <c r="B9" s="18" t="s">
        <v>31</v>
      </c>
    </row>
    <row r="10" spans="1:10" ht="28.35" customHeight="1" x14ac:dyDescent="0.2">
      <c r="C10" s="193">
        <v>200000</v>
      </c>
      <c r="D10" s="194"/>
      <c r="E10" s="20" t="s">
        <v>33</v>
      </c>
      <c r="F10" s="190">
        <f>G7</f>
        <v>230000</v>
      </c>
      <c r="G10" s="195"/>
      <c r="H10" s="32" t="s">
        <v>32</v>
      </c>
      <c r="I10" s="32"/>
    </row>
    <row r="11" spans="1:10" ht="28.35" customHeight="1" x14ac:dyDescent="0.2">
      <c r="F11" s="33" t="s">
        <v>34</v>
      </c>
      <c r="G11" s="196">
        <f>MIN(C10,F10)</f>
        <v>200000</v>
      </c>
      <c r="H11" s="197"/>
      <c r="I11" s="198"/>
      <c r="J11" s="18" t="s">
        <v>29</v>
      </c>
    </row>
    <row r="12" spans="1:10" x14ac:dyDescent="0.2">
      <c r="B12" s="18" t="s">
        <v>153</v>
      </c>
    </row>
    <row r="13" spans="1:10" ht="18.3" thickBot="1" x14ac:dyDescent="0.25">
      <c r="A13" s="37"/>
      <c r="B13" s="37"/>
      <c r="C13" s="37"/>
      <c r="D13" s="37"/>
      <c r="E13" s="37"/>
      <c r="F13" s="37"/>
      <c r="G13" s="37"/>
      <c r="H13" s="37"/>
      <c r="I13" s="37"/>
      <c r="J13" s="37"/>
    </row>
    <row r="14" spans="1:10" x14ac:dyDescent="0.2">
      <c r="A14" s="41" t="s">
        <v>62</v>
      </c>
      <c r="B14" s="39"/>
      <c r="C14" s="39"/>
      <c r="D14" s="39"/>
      <c r="E14" s="39"/>
      <c r="F14" s="39"/>
      <c r="G14" s="39"/>
      <c r="H14" s="39"/>
      <c r="I14" s="39"/>
      <c r="J14" s="40"/>
    </row>
    <row r="15" spans="1:10" x14ac:dyDescent="0.2">
      <c r="A15" s="41"/>
      <c r="B15" s="42"/>
      <c r="C15" s="42"/>
      <c r="D15" s="42"/>
      <c r="E15" s="42"/>
      <c r="F15" s="42"/>
      <c r="G15" s="42"/>
      <c r="H15" s="42"/>
      <c r="I15" s="42"/>
      <c r="J15" s="43"/>
    </row>
    <row r="16" spans="1:10" ht="26.9" customHeight="1" x14ac:dyDescent="0.2">
      <c r="A16" s="44" t="s">
        <v>35</v>
      </c>
      <c r="B16" s="42" t="s">
        <v>36</v>
      </c>
      <c r="C16" s="42"/>
      <c r="D16" s="190">
        <f>G7</f>
        <v>230000</v>
      </c>
      <c r="E16" s="192"/>
      <c r="F16" s="45" t="s">
        <v>38</v>
      </c>
      <c r="G16" s="46">
        <v>200000</v>
      </c>
      <c r="H16" s="45" t="s">
        <v>37</v>
      </c>
      <c r="I16" s="199">
        <f>D16-G16</f>
        <v>30000</v>
      </c>
      <c r="J16" s="200"/>
    </row>
    <row r="17" spans="1:10" x14ac:dyDescent="0.2">
      <c r="A17" s="41"/>
      <c r="B17" s="42"/>
      <c r="C17" s="42"/>
      <c r="D17" s="42"/>
      <c r="E17" s="42"/>
      <c r="F17" s="42"/>
      <c r="G17" s="42"/>
      <c r="H17" s="42"/>
      <c r="I17" s="42"/>
      <c r="J17" s="47" t="s">
        <v>29</v>
      </c>
    </row>
    <row r="18" spans="1:10" x14ac:dyDescent="0.2">
      <c r="A18" s="41"/>
      <c r="B18" s="42"/>
      <c r="C18" s="42"/>
      <c r="D18" s="42"/>
      <c r="E18" s="42"/>
      <c r="F18" s="42"/>
      <c r="G18" s="42"/>
      <c r="H18" s="42"/>
      <c r="I18" s="42"/>
      <c r="J18" s="47"/>
    </row>
    <row r="19" spans="1:10" ht="25.25" customHeight="1" thickBot="1" x14ac:dyDescent="0.25">
      <c r="A19" s="41"/>
      <c r="B19" s="42" t="s">
        <v>39</v>
      </c>
      <c r="C19" s="42"/>
      <c r="D19" s="42"/>
      <c r="E19" s="42"/>
      <c r="F19" s="42"/>
      <c r="G19" s="42"/>
      <c r="H19" s="42"/>
      <c r="I19" s="42"/>
      <c r="J19" s="43"/>
    </row>
    <row r="20" spans="1:10" ht="18.8" thickTop="1" thickBot="1" x14ac:dyDescent="0.25">
      <c r="A20" s="48"/>
      <c r="B20" s="187" t="s">
        <v>40</v>
      </c>
      <c r="C20" s="187"/>
      <c r="D20" s="203"/>
      <c r="E20" s="34">
        <v>40</v>
      </c>
      <c r="F20" s="42" t="s">
        <v>41</v>
      </c>
      <c r="G20" s="42"/>
      <c r="H20" s="42"/>
      <c r="I20" s="42"/>
      <c r="J20" s="43"/>
    </row>
    <row r="21" spans="1:10" ht="18.8" thickTop="1" thickBot="1" x14ac:dyDescent="0.25">
      <c r="A21" s="41"/>
      <c r="B21" s="187" t="s">
        <v>42</v>
      </c>
      <c r="C21" s="187"/>
      <c r="D21" s="203"/>
      <c r="E21" s="34">
        <v>8</v>
      </c>
      <c r="F21" s="42" t="s">
        <v>41</v>
      </c>
      <c r="G21" s="49" t="s">
        <v>56</v>
      </c>
      <c r="H21" s="42"/>
      <c r="I21" s="42"/>
      <c r="J21" s="43"/>
    </row>
    <row r="22" spans="1:10" ht="18.3" thickTop="1" x14ac:dyDescent="0.2">
      <c r="A22" s="41"/>
      <c r="B22" s="187" t="s">
        <v>43</v>
      </c>
      <c r="C22" s="187"/>
      <c r="D22" s="187"/>
      <c r="E22" s="38">
        <f>(E21/E20)*100</f>
        <v>20</v>
      </c>
      <c r="F22" s="42" t="s">
        <v>44</v>
      </c>
      <c r="G22" s="42"/>
      <c r="H22" s="42"/>
      <c r="I22" s="42"/>
      <c r="J22" s="43"/>
    </row>
    <row r="23" spans="1:10" ht="18.3" thickBot="1" x14ac:dyDescent="0.25">
      <c r="A23" s="41"/>
      <c r="B23" s="42"/>
      <c r="C23" s="42"/>
      <c r="D23" s="42"/>
      <c r="E23" s="42"/>
      <c r="F23" s="42"/>
      <c r="G23" s="42"/>
      <c r="H23" s="42"/>
      <c r="I23" s="42"/>
      <c r="J23" s="43"/>
    </row>
    <row r="24" spans="1:10" ht="24.75" customHeight="1" thickTop="1" thickBot="1" x14ac:dyDescent="0.25">
      <c r="A24" s="41"/>
      <c r="B24" s="204">
        <f>I16</f>
        <v>30000</v>
      </c>
      <c r="C24" s="205"/>
      <c r="D24" s="50" t="s">
        <v>45</v>
      </c>
      <c r="E24" s="35">
        <v>0.5</v>
      </c>
      <c r="F24" s="50" t="s">
        <v>28</v>
      </c>
      <c r="G24" s="201">
        <f>B24*E24</f>
        <v>15000</v>
      </c>
      <c r="H24" s="202"/>
      <c r="I24" s="42" t="s">
        <v>54</v>
      </c>
      <c r="J24" s="43"/>
    </row>
    <row r="25" spans="1:10" ht="18.3" thickTop="1" x14ac:dyDescent="0.2">
      <c r="A25" s="41"/>
      <c r="B25" s="42"/>
      <c r="C25" s="42"/>
      <c r="D25" s="42"/>
      <c r="E25" s="81">
        <f>E24</f>
        <v>0.5</v>
      </c>
      <c r="F25" s="49" t="s">
        <v>57</v>
      </c>
      <c r="G25" s="42"/>
      <c r="H25" s="42"/>
      <c r="I25" s="42"/>
      <c r="J25" s="43"/>
    </row>
    <row r="26" spans="1:10" x14ac:dyDescent="0.2">
      <c r="A26" s="41"/>
      <c r="B26" s="187" t="s">
        <v>46</v>
      </c>
      <c r="C26" s="187"/>
      <c r="D26" s="187"/>
      <c r="E26" s="23">
        <v>1</v>
      </c>
      <c r="F26" s="42"/>
      <c r="G26" s="42" t="s">
        <v>103</v>
      </c>
      <c r="I26" s="42"/>
      <c r="J26" s="43"/>
    </row>
    <row r="27" spans="1:10" x14ac:dyDescent="0.2">
      <c r="A27" s="41"/>
      <c r="B27" s="187" t="s">
        <v>47</v>
      </c>
      <c r="C27" s="187"/>
      <c r="D27" s="187"/>
      <c r="E27" s="23">
        <v>0.9</v>
      </c>
      <c r="F27" s="42"/>
      <c r="G27" s="42"/>
      <c r="H27" s="42"/>
      <c r="I27" s="42"/>
      <c r="J27" s="43"/>
    </row>
    <row r="28" spans="1:10" x14ac:dyDescent="0.2">
      <c r="A28" s="41"/>
      <c r="B28" s="187" t="s">
        <v>48</v>
      </c>
      <c r="C28" s="187"/>
      <c r="D28" s="187"/>
      <c r="E28" s="23">
        <v>0.7</v>
      </c>
      <c r="F28" s="42"/>
      <c r="G28" s="42"/>
      <c r="H28" s="42"/>
      <c r="I28" s="42"/>
      <c r="J28" s="43"/>
    </row>
    <row r="29" spans="1:10" x14ac:dyDescent="0.2">
      <c r="A29" s="41"/>
      <c r="B29" s="188" t="s">
        <v>49</v>
      </c>
      <c r="C29" s="188"/>
      <c r="D29" s="188"/>
      <c r="E29" s="80">
        <v>0.5</v>
      </c>
      <c r="F29" s="42"/>
      <c r="G29" s="42"/>
      <c r="H29" s="42"/>
      <c r="I29" s="42"/>
      <c r="J29" s="43"/>
    </row>
    <row r="30" spans="1:10" x14ac:dyDescent="0.2">
      <c r="A30" s="41"/>
      <c r="B30" s="187" t="s">
        <v>50</v>
      </c>
      <c r="C30" s="187"/>
      <c r="D30" s="187"/>
      <c r="E30" s="23">
        <v>0.3</v>
      </c>
      <c r="F30" s="42"/>
      <c r="G30" s="42"/>
      <c r="H30" s="42"/>
      <c r="I30" s="42"/>
      <c r="J30" s="43"/>
    </row>
    <row r="31" spans="1:10" x14ac:dyDescent="0.2">
      <c r="A31" s="41"/>
      <c r="B31" s="187" t="s">
        <v>51</v>
      </c>
      <c r="C31" s="187"/>
      <c r="D31" s="187"/>
      <c r="E31" s="23">
        <v>0.1</v>
      </c>
      <c r="F31" s="42"/>
      <c r="G31" s="42"/>
      <c r="H31" s="42"/>
      <c r="I31" s="42"/>
      <c r="J31" s="43"/>
    </row>
    <row r="32" spans="1:10" x14ac:dyDescent="0.2">
      <c r="A32" s="41"/>
      <c r="B32" s="42" t="s">
        <v>52</v>
      </c>
      <c r="C32" s="42"/>
      <c r="D32" s="42"/>
      <c r="E32" s="42"/>
      <c r="F32" s="42"/>
      <c r="G32" s="42"/>
      <c r="H32" s="42"/>
      <c r="I32" s="42"/>
      <c r="J32" s="43"/>
    </row>
    <row r="33" spans="1:10" ht="18.3" thickBot="1" x14ac:dyDescent="0.25">
      <c r="A33" s="51"/>
      <c r="B33" s="37"/>
      <c r="C33" s="37"/>
      <c r="D33" s="37"/>
      <c r="E33" s="37"/>
      <c r="F33" s="37"/>
      <c r="G33" s="37"/>
      <c r="H33" s="37"/>
      <c r="I33" s="37"/>
      <c r="J33" s="52"/>
    </row>
    <row r="35" spans="1:10" ht="39.25" customHeight="1" x14ac:dyDescent="0.2">
      <c r="A35" s="36" t="s">
        <v>60</v>
      </c>
      <c r="B35" s="18" t="s">
        <v>53</v>
      </c>
      <c r="C35" s="181">
        <f>G11</f>
        <v>200000</v>
      </c>
      <c r="D35" s="182"/>
      <c r="E35" s="32" t="s">
        <v>61</v>
      </c>
      <c r="F35" s="33" t="s">
        <v>35</v>
      </c>
      <c r="G35" s="183">
        <f>MAX(G24,0)</f>
        <v>15000</v>
      </c>
      <c r="H35" s="184"/>
      <c r="I35" s="18" t="s">
        <v>29</v>
      </c>
    </row>
    <row r="36" spans="1:10" ht="8.1" customHeight="1" thickBot="1" x14ac:dyDescent="0.25">
      <c r="C36" s="32"/>
      <c r="D36" s="32"/>
      <c r="E36" s="32"/>
      <c r="F36" s="32"/>
      <c r="G36" s="32"/>
      <c r="H36" s="32"/>
    </row>
    <row r="37" spans="1:10" ht="37.1" customHeight="1" thickBot="1" x14ac:dyDescent="0.25">
      <c r="C37" s="32"/>
      <c r="D37" s="32"/>
      <c r="E37" s="32"/>
      <c r="F37" s="53" t="s">
        <v>76</v>
      </c>
      <c r="G37" s="185">
        <f>C35+G35</f>
        <v>215000</v>
      </c>
      <c r="H37" s="186"/>
      <c r="I37" s="18" t="s">
        <v>29</v>
      </c>
    </row>
  </sheetData>
  <mergeCells count="21">
    <mergeCell ref="B26:D26"/>
    <mergeCell ref="G2:J2"/>
    <mergeCell ref="G7:I7"/>
    <mergeCell ref="C10:D10"/>
    <mergeCell ref="F10:G10"/>
    <mergeCell ref="G11:I11"/>
    <mergeCell ref="D16:E16"/>
    <mergeCell ref="I16:J16"/>
    <mergeCell ref="G24:H24"/>
    <mergeCell ref="B20:D20"/>
    <mergeCell ref="B21:D21"/>
    <mergeCell ref="B22:D22"/>
    <mergeCell ref="B24:C24"/>
    <mergeCell ref="C35:D35"/>
    <mergeCell ref="G35:H35"/>
    <mergeCell ref="G37:H37"/>
    <mergeCell ref="B27:D27"/>
    <mergeCell ref="B28:D28"/>
    <mergeCell ref="B29:D29"/>
    <mergeCell ref="B30:D30"/>
    <mergeCell ref="B31:D31"/>
  </mergeCells>
  <phoneticPr fontId="3"/>
  <dataValidations count="1">
    <dataValidation type="list" allowBlank="1" showInputMessage="1" showErrorMessage="1" sqref="E24">
      <formula1>$E$26:$E$31</formula1>
    </dataValidation>
  </dataValidations>
  <pageMargins left="0.7" right="0.7" top="0.75" bottom="0.75" header="0.3" footer="0.3"/>
  <pageSetup paperSize="9" orientation="portrait" r:id="rId1"/>
  <headerFooter>
    <oddHeader>&amp;C&amp;"游ゴシック,太字"補助金額の計算書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tabSelected="1" view="pageLayout" zoomScaleNormal="100" workbookViewId="0">
      <selection activeCell="B2" sqref="B2"/>
    </sheetView>
  </sheetViews>
  <sheetFormatPr defaultRowHeight="17.75" x14ac:dyDescent="0.2"/>
  <cols>
    <col min="1" max="1" width="14.19921875" style="18" customWidth="1"/>
    <col min="2" max="2" width="34.796875" style="18" customWidth="1"/>
    <col min="3" max="3" width="16.69921875" style="79" customWidth="1"/>
    <col min="4" max="4" width="17.19921875" style="18" customWidth="1"/>
    <col min="5" max="16384" width="8.796875" style="18"/>
  </cols>
  <sheetData>
    <row r="1" spans="1:4" ht="18.3" thickBot="1" x14ac:dyDescent="0.25">
      <c r="A1" s="57" t="s">
        <v>66</v>
      </c>
      <c r="B1" s="58" t="s">
        <v>67</v>
      </c>
      <c r="C1" s="78" t="s">
        <v>68</v>
      </c>
      <c r="D1" s="59" t="s">
        <v>69</v>
      </c>
    </row>
    <row r="2" spans="1:4" ht="28.35" customHeight="1" x14ac:dyDescent="0.2">
      <c r="A2" s="277">
        <v>45767</v>
      </c>
      <c r="B2" s="278" t="s">
        <v>139</v>
      </c>
      <c r="C2" s="279">
        <v>3800</v>
      </c>
      <c r="D2" s="280"/>
    </row>
    <row r="3" spans="1:4" ht="28.35" customHeight="1" x14ac:dyDescent="0.2">
      <c r="A3" s="281"/>
      <c r="B3" s="80" t="s">
        <v>140</v>
      </c>
      <c r="C3" s="282">
        <v>10000</v>
      </c>
      <c r="D3" s="283" t="s">
        <v>141</v>
      </c>
    </row>
    <row r="4" spans="1:4" ht="28.35" customHeight="1" x14ac:dyDescent="0.2">
      <c r="A4" s="281">
        <v>45784</v>
      </c>
      <c r="B4" s="80" t="s">
        <v>142</v>
      </c>
      <c r="C4" s="282">
        <v>2000</v>
      </c>
      <c r="D4" s="284"/>
    </row>
    <row r="5" spans="1:4" ht="28.35" customHeight="1" x14ac:dyDescent="0.2">
      <c r="A5" s="281">
        <v>45894</v>
      </c>
      <c r="B5" s="285" t="s">
        <v>143</v>
      </c>
      <c r="C5" s="282">
        <v>18200</v>
      </c>
      <c r="D5" s="286"/>
    </row>
    <row r="6" spans="1:4" ht="28.35" customHeight="1" x14ac:dyDescent="0.2">
      <c r="A6" s="281">
        <v>45719</v>
      </c>
      <c r="B6" s="285" t="s">
        <v>144</v>
      </c>
      <c r="C6" s="287">
        <v>1000</v>
      </c>
      <c r="D6" s="288"/>
    </row>
    <row r="7" spans="1:4" ht="28.35" customHeight="1" x14ac:dyDescent="0.2">
      <c r="A7" s="281"/>
      <c r="B7" s="289"/>
      <c r="C7" s="290"/>
      <c r="D7" s="286"/>
    </row>
    <row r="8" spans="1:4" ht="28.35" customHeight="1" x14ac:dyDescent="0.2">
      <c r="A8" s="281"/>
      <c r="B8" s="80"/>
      <c r="C8" s="282"/>
      <c r="D8" s="284"/>
    </row>
    <row r="9" spans="1:4" ht="28.35" customHeight="1" x14ac:dyDescent="0.2">
      <c r="A9" s="281"/>
      <c r="B9" s="80"/>
      <c r="C9" s="282"/>
      <c r="D9" s="284"/>
    </row>
    <row r="10" spans="1:4" ht="28.35" customHeight="1" x14ac:dyDescent="0.2">
      <c r="A10" s="281"/>
      <c r="B10" s="80"/>
      <c r="C10" s="282"/>
      <c r="D10" s="284"/>
    </row>
    <row r="11" spans="1:4" ht="28.35" customHeight="1" x14ac:dyDescent="0.2">
      <c r="A11" s="281"/>
      <c r="B11" s="80"/>
      <c r="C11" s="282"/>
      <c r="D11" s="284"/>
    </row>
    <row r="12" spans="1:4" ht="28.35" customHeight="1" x14ac:dyDescent="0.2">
      <c r="A12" s="281"/>
      <c r="B12" s="80"/>
      <c r="C12" s="282"/>
      <c r="D12" s="284"/>
    </row>
    <row r="13" spans="1:4" ht="28.35" customHeight="1" x14ac:dyDescent="0.2">
      <c r="A13" s="281"/>
      <c r="B13" s="80"/>
      <c r="C13" s="282"/>
      <c r="D13" s="284"/>
    </row>
    <row r="14" spans="1:4" ht="28.35" customHeight="1" x14ac:dyDescent="0.2">
      <c r="A14" s="281"/>
      <c r="B14" s="80"/>
      <c r="C14" s="282"/>
      <c r="D14" s="284"/>
    </row>
    <row r="15" spans="1:4" ht="28.35" customHeight="1" x14ac:dyDescent="0.2">
      <c r="A15" s="281"/>
      <c r="B15" s="80"/>
      <c r="C15" s="282"/>
      <c r="D15" s="284"/>
    </row>
    <row r="16" spans="1:4" ht="28.35" customHeight="1" x14ac:dyDescent="0.2">
      <c r="A16" s="291"/>
      <c r="B16" s="80"/>
      <c r="C16" s="282"/>
      <c r="D16" s="284"/>
    </row>
    <row r="17" spans="1:4" ht="28.35" customHeight="1" x14ac:dyDescent="0.2">
      <c r="A17" s="291"/>
      <c r="B17" s="80"/>
      <c r="C17" s="282"/>
      <c r="D17" s="284"/>
    </row>
    <row r="18" spans="1:4" ht="28.35" customHeight="1" x14ac:dyDescent="0.2">
      <c r="A18" s="291"/>
      <c r="B18" s="80"/>
      <c r="C18" s="282"/>
      <c r="D18" s="284"/>
    </row>
    <row r="19" spans="1:4" ht="28.35" customHeight="1" x14ac:dyDescent="0.2">
      <c r="A19" s="291"/>
      <c r="B19" s="80"/>
      <c r="C19" s="282"/>
      <c r="D19" s="284"/>
    </row>
    <row r="20" spans="1:4" ht="28.35" customHeight="1" x14ac:dyDescent="0.2">
      <c r="A20" s="291"/>
      <c r="B20" s="80"/>
      <c r="C20" s="282"/>
      <c r="D20" s="284"/>
    </row>
    <row r="21" spans="1:4" ht="28.35" customHeight="1" x14ac:dyDescent="0.2">
      <c r="A21" s="291"/>
      <c r="B21" s="80"/>
      <c r="C21" s="282"/>
      <c r="D21" s="284"/>
    </row>
    <row r="22" spans="1:4" ht="28.35" customHeight="1" x14ac:dyDescent="0.2">
      <c r="A22" s="291"/>
      <c r="B22" s="80"/>
      <c r="C22" s="282"/>
      <c r="D22" s="284"/>
    </row>
    <row r="23" spans="1:4" ht="28.35" customHeight="1" x14ac:dyDescent="0.2">
      <c r="A23" s="291"/>
      <c r="B23" s="80"/>
      <c r="C23" s="282"/>
      <c r="D23" s="284"/>
    </row>
    <row r="24" spans="1:4" ht="28.35" customHeight="1" x14ac:dyDescent="0.2">
      <c r="A24" s="291"/>
      <c r="B24" s="80"/>
      <c r="C24" s="282"/>
      <c r="D24" s="284"/>
    </row>
    <row r="25" spans="1:4" ht="28.35" customHeight="1" x14ac:dyDescent="0.2">
      <c r="A25" s="291"/>
      <c r="B25" s="80"/>
      <c r="C25" s="282"/>
      <c r="D25" s="284"/>
    </row>
    <row r="26" spans="1:4" ht="28.35" customHeight="1" thickBot="1" x14ac:dyDescent="0.25">
      <c r="A26" s="292"/>
      <c r="B26" s="293"/>
      <c r="C26" s="294"/>
      <c r="D26" s="295"/>
    </row>
    <row r="27" spans="1:4" ht="38.15" customHeight="1" thickBot="1" x14ac:dyDescent="0.25">
      <c r="A27" s="42"/>
      <c r="B27" s="56" t="s">
        <v>70</v>
      </c>
      <c r="C27" s="206">
        <f>SUM(C2:C26)</f>
        <v>35000</v>
      </c>
      <c r="D27" s="207"/>
    </row>
  </sheetData>
  <mergeCells count="1">
    <mergeCell ref="C27:D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&amp;C&amp;"-,太字"消耗品計算シート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6"/>
  <sheetViews>
    <sheetView view="pageLayout" zoomScale="70" zoomScaleNormal="100" zoomScalePageLayoutView="70" workbookViewId="0">
      <selection activeCell="J4" sqref="J4"/>
    </sheetView>
  </sheetViews>
  <sheetFormatPr defaultRowHeight="17.75" x14ac:dyDescent="0.2"/>
  <cols>
    <col min="1" max="1" width="10.19921875" style="18" bestFit="1" customWidth="1"/>
    <col min="2" max="2" width="30.3984375" style="20" customWidth="1"/>
    <col min="3" max="10" width="9" style="20" bestFit="1" customWidth="1"/>
    <col min="11" max="11" width="9" style="18" bestFit="1" customWidth="1"/>
    <col min="12" max="12" width="9.796875" style="18" bestFit="1" customWidth="1"/>
    <col min="13" max="16384" width="8.796875" style="18"/>
  </cols>
  <sheetData>
    <row r="2" spans="1:12" x14ac:dyDescent="0.2">
      <c r="A2" s="208" t="s">
        <v>71</v>
      </c>
      <c r="B2" s="208" t="s">
        <v>83</v>
      </c>
      <c r="C2" s="208" t="s">
        <v>84</v>
      </c>
      <c r="D2" s="208"/>
      <c r="E2" s="208"/>
      <c r="F2" s="208"/>
      <c r="G2" s="208"/>
      <c r="H2" s="208"/>
      <c r="I2" s="208"/>
      <c r="J2" s="208"/>
      <c r="K2" s="211"/>
      <c r="L2" s="208" t="s">
        <v>7</v>
      </c>
    </row>
    <row r="3" spans="1:12" x14ac:dyDescent="0.2">
      <c r="A3" s="208"/>
      <c r="B3" s="208"/>
      <c r="C3" s="87" t="s">
        <v>120</v>
      </c>
      <c r="D3" s="87" t="s">
        <v>122</v>
      </c>
      <c r="E3" s="87" t="s">
        <v>124</v>
      </c>
      <c r="F3" s="87" t="s">
        <v>126</v>
      </c>
      <c r="G3" s="87" t="s">
        <v>136</v>
      </c>
      <c r="H3" s="87" t="s">
        <v>132</v>
      </c>
      <c r="I3" s="87" t="s">
        <v>137</v>
      </c>
      <c r="J3" s="87" t="s">
        <v>138</v>
      </c>
      <c r="K3" s="88"/>
      <c r="L3" s="208"/>
    </row>
    <row r="4" spans="1:12" ht="28.35" customHeight="1" x14ac:dyDescent="0.2">
      <c r="A4" s="65">
        <v>45748</v>
      </c>
      <c r="B4" s="54" t="s">
        <v>128</v>
      </c>
      <c r="C4" s="54">
        <v>1</v>
      </c>
      <c r="D4" s="54">
        <v>1</v>
      </c>
      <c r="E4" s="54"/>
      <c r="F4" s="54"/>
      <c r="G4" s="54"/>
      <c r="H4" s="54"/>
      <c r="I4" s="54"/>
      <c r="J4" s="54"/>
      <c r="K4" s="54"/>
      <c r="L4" s="74">
        <f>SUM(C4:K4)</f>
        <v>2</v>
      </c>
    </row>
    <row r="5" spans="1:12" ht="28.35" customHeight="1" x14ac:dyDescent="0.2">
      <c r="A5" s="66">
        <v>45792</v>
      </c>
      <c r="B5" s="67" t="s">
        <v>133</v>
      </c>
      <c r="C5" s="67"/>
      <c r="D5" s="67"/>
      <c r="E5" s="67">
        <v>1</v>
      </c>
      <c r="F5" s="67">
        <v>1</v>
      </c>
      <c r="G5" s="67"/>
      <c r="H5" s="67"/>
      <c r="I5" s="67"/>
      <c r="J5" s="67"/>
      <c r="K5" s="67"/>
      <c r="L5" s="75">
        <f t="shared" ref="L5:L29" si="0">SUM(C5:K5)</f>
        <v>2</v>
      </c>
    </row>
    <row r="6" spans="1:12" ht="28.35" customHeight="1" x14ac:dyDescent="0.2">
      <c r="A6" s="65">
        <v>45799</v>
      </c>
      <c r="B6" s="54" t="s">
        <v>119</v>
      </c>
      <c r="C6" s="54">
        <v>1</v>
      </c>
      <c r="D6" s="54">
        <v>1</v>
      </c>
      <c r="E6" s="54">
        <v>1</v>
      </c>
      <c r="F6" s="54">
        <v>1</v>
      </c>
      <c r="G6" s="54"/>
      <c r="H6" s="54"/>
      <c r="I6" s="54"/>
      <c r="J6" s="54"/>
      <c r="K6" s="54"/>
      <c r="L6" s="74">
        <f t="shared" si="0"/>
        <v>4</v>
      </c>
    </row>
    <row r="7" spans="1:12" ht="28.35" customHeight="1" x14ac:dyDescent="0.2">
      <c r="A7" s="66">
        <v>45812</v>
      </c>
      <c r="B7" s="67" t="s">
        <v>119</v>
      </c>
      <c r="C7" s="67">
        <v>1</v>
      </c>
      <c r="D7" s="67">
        <v>1</v>
      </c>
      <c r="E7" s="67"/>
      <c r="F7" s="67"/>
      <c r="G7" s="67">
        <v>1</v>
      </c>
      <c r="H7" s="67">
        <v>1</v>
      </c>
      <c r="I7" s="67">
        <v>1</v>
      </c>
      <c r="J7" s="67"/>
      <c r="K7" s="67"/>
      <c r="L7" s="75">
        <f t="shared" si="0"/>
        <v>5</v>
      </c>
    </row>
    <row r="8" spans="1:12" ht="28.35" customHeight="1" x14ac:dyDescent="0.2">
      <c r="A8" s="65">
        <v>45845</v>
      </c>
      <c r="B8" s="98" t="s">
        <v>119</v>
      </c>
      <c r="C8" s="54">
        <v>1</v>
      </c>
      <c r="D8" s="54">
        <v>1</v>
      </c>
      <c r="E8" s="54"/>
      <c r="F8" s="54"/>
      <c r="G8" s="54">
        <v>1</v>
      </c>
      <c r="H8" s="54"/>
      <c r="I8" s="54"/>
      <c r="J8" s="54">
        <v>1</v>
      </c>
      <c r="K8" s="54"/>
      <c r="L8" s="74">
        <f t="shared" si="0"/>
        <v>4</v>
      </c>
    </row>
    <row r="9" spans="1:12" ht="28.35" customHeight="1" x14ac:dyDescent="0.2">
      <c r="A9" s="66">
        <v>45846</v>
      </c>
      <c r="B9" s="67" t="s">
        <v>119</v>
      </c>
      <c r="C9" s="67">
        <v>1</v>
      </c>
      <c r="D9" s="67">
        <v>1</v>
      </c>
      <c r="E9" s="67"/>
      <c r="F9" s="67"/>
      <c r="G9" s="67">
        <v>1</v>
      </c>
      <c r="H9" s="67"/>
      <c r="I9" s="67"/>
      <c r="J9" s="67"/>
      <c r="K9" s="67"/>
      <c r="L9" s="75">
        <f t="shared" si="0"/>
        <v>3</v>
      </c>
    </row>
    <row r="10" spans="1:12" ht="28.35" customHeight="1" x14ac:dyDescent="0.2">
      <c r="A10" s="65">
        <v>45847</v>
      </c>
      <c r="B10" s="54" t="s">
        <v>134</v>
      </c>
      <c r="C10" s="54">
        <v>1</v>
      </c>
      <c r="D10" s="54">
        <v>1</v>
      </c>
      <c r="E10" s="54"/>
      <c r="F10" s="54"/>
      <c r="G10" s="54">
        <v>1</v>
      </c>
      <c r="H10" s="54"/>
      <c r="I10" s="54"/>
      <c r="J10" s="54"/>
      <c r="K10" s="54"/>
      <c r="L10" s="74">
        <f t="shared" si="0"/>
        <v>3</v>
      </c>
    </row>
    <row r="11" spans="1:12" ht="28.35" customHeight="1" x14ac:dyDescent="0.2">
      <c r="A11" s="66">
        <v>45917</v>
      </c>
      <c r="B11" s="67" t="s">
        <v>134</v>
      </c>
      <c r="C11" s="67">
        <v>1</v>
      </c>
      <c r="D11" s="67">
        <v>1</v>
      </c>
      <c r="E11" s="67">
        <v>1</v>
      </c>
      <c r="F11" s="67">
        <v>1</v>
      </c>
      <c r="G11" s="67">
        <v>1</v>
      </c>
      <c r="H11" s="67"/>
      <c r="I11" s="67"/>
      <c r="J11" s="67"/>
      <c r="K11" s="67"/>
      <c r="L11" s="75">
        <f t="shared" si="0"/>
        <v>5</v>
      </c>
    </row>
    <row r="12" spans="1:12" ht="28.35" customHeight="1" x14ac:dyDescent="0.2">
      <c r="A12" s="65">
        <v>46011</v>
      </c>
      <c r="B12" s="54" t="s">
        <v>135</v>
      </c>
      <c r="C12" s="54">
        <v>1</v>
      </c>
      <c r="D12" s="54">
        <v>1</v>
      </c>
      <c r="E12" s="54">
        <v>1</v>
      </c>
      <c r="F12" s="54">
        <v>1</v>
      </c>
      <c r="G12" s="54"/>
      <c r="H12" s="54"/>
      <c r="I12" s="54"/>
      <c r="J12" s="54"/>
      <c r="K12" s="54"/>
      <c r="L12" s="74">
        <f t="shared" si="0"/>
        <v>4</v>
      </c>
    </row>
    <row r="13" spans="1:12" ht="28.35" customHeight="1" x14ac:dyDescent="0.2">
      <c r="A13" s="66">
        <v>45662</v>
      </c>
      <c r="B13" s="67" t="s">
        <v>129</v>
      </c>
      <c r="C13" s="67">
        <v>1</v>
      </c>
      <c r="D13" s="67">
        <v>1</v>
      </c>
      <c r="E13" s="67">
        <v>1</v>
      </c>
      <c r="F13" s="67">
        <v>1</v>
      </c>
      <c r="G13" s="67"/>
      <c r="H13" s="67"/>
      <c r="I13" s="67"/>
      <c r="J13" s="67"/>
      <c r="K13" s="67"/>
      <c r="L13" s="75">
        <f t="shared" si="0"/>
        <v>4</v>
      </c>
    </row>
    <row r="14" spans="1:12" ht="28.35" customHeight="1" x14ac:dyDescent="0.2">
      <c r="A14" s="65">
        <v>45665</v>
      </c>
      <c r="B14" s="54" t="s">
        <v>129</v>
      </c>
      <c r="C14" s="54">
        <v>1</v>
      </c>
      <c r="D14" s="54">
        <v>1</v>
      </c>
      <c r="E14" s="54">
        <v>1</v>
      </c>
      <c r="F14" s="54">
        <v>1</v>
      </c>
      <c r="G14" s="54"/>
      <c r="H14" s="54"/>
      <c r="I14" s="54"/>
      <c r="J14" s="54"/>
      <c r="K14" s="54"/>
      <c r="L14" s="74">
        <f t="shared" si="0"/>
        <v>4</v>
      </c>
    </row>
    <row r="15" spans="1:12" ht="28.35" customHeight="1" x14ac:dyDescent="0.2">
      <c r="A15" s="66"/>
      <c r="B15" s="67"/>
      <c r="C15" s="67"/>
      <c r="D15" s="67"/>
      <c r="E15" s="67"/>
      <c r="F15" s="67"/>
      <c r="G15" s="67"/>
      <c r="H15" s="67"/>
      <c r="I15" s="67"/>
      <c r="J15" s="67"/>
      <c r="K15" s="67"/>
      <c r="L15" s="75">
        <f t="shared" si="0"/>
        <v>0</v>
      </c>
    </row>
    <row r="16" spans="1:12" ht="28.35" customHeight="1" x14ac:dyDescent="0.2">
      <c r="A16" s="65"/>
      <c r="B16" s="54"/>
      <c r="C16" s="54"/>
      <c r="D16" s="54"/>
      <c r="E16" s="54"/>
      <c r="F16" s="54"/>
      <c r="G16" s="54"/>
      <c r="H16" s="54"/>
      <c r="I16" s="54"/>
      <c r="J16" s="54"/>
      <c r="K16" s="54"/>
      <c r="L16" s="74">
        <f t="shared" si="0"/>
        <v>0</v>
      </c>
    </row>
    <row r="17" spans="1:12" ht="28.35" customHeight="1" x14ac:dyDescent="0.2">
      <c r="A17" s="66"/>
      <c r="B17" s="67"/>
      <c r="C17" s="67"/>
      <c r="D17" s="67"/>
      <c r="E17" s="67"/>
      <c r="F17" s="67"/>
      <c r="G17" s="67"/>
      <c r="H17" s="67"/>
      <c r="I17" s="67"/>
      <c r="J17" s="67"/>
      <c r="K17" s="67"/>
      <c r="L17" s="75">
        <f t="shared" si="0"/>
        <v>0</v>
      </c>
    </row>
    <row r="18" spans="1:12" ht="28.35" customHeight="1" x14ac:dyDescent="0.2">
      <c r="A18" s="65"/>
      <c r="B18" s="54"/>
      <c r="C18" s="54"/>
      <c r="D18" s="54"/>
      <c r="E18" s="54"/>
      <c r="F18" s="54"/>
      <c r="G18" s="54"/>
      <c r="H18" s="54"/>
      <c r="I18" s="54"/>
      <c r="J18" s="54"/>
      <c r="K18" s="54"/>
      <c r="L18" s="74">
        <f t="shared" si="0"/>
        <v>0</v>
      </c>
    </row>
    <row r="19" spans="1:12" ht="28.35" customHeight="1" x14ac:dyDescent="0.2">
      <c r="A19" s="66"/>
      <c r="B19" s="67"/>
      <c r="C19" s="67"/>
      <c r="D19" s="67"/>
      <c r="E19" s="67"/>
      <c r="F19" s="67"/>
      <c r="G19" s="67"/>
      <c r="H19" s="67"/>
      <c r="I19" s="67"/>
      <c r="J19" s="67"/>
      <c r="K19" s="67"/>
      <c r="L19" s="75">
        <f t="shared" si="0"/>
        <v>0</v>
      </c>
    </row>
    <row r="20" spans="1:12" ht="28.35" customHeight="1" x14ac:dyDescent="0.2">
      <c r="A20" s="65"/>
      <c r="B20" s="54"/>
      <c r="C20" s="54"/>
      <c r="D20" s="54"/>
      <c r="E20" s="54"/>
      <c r="F20" s="54"/>
      <c r="G20" s="54"/>
      <c r="H20" s="54"/>
      <c r="I20" s="54"/>
      <c r="J20" s="54"/>
      <c r="K20" s="54"/>
      <c r="L20" s="74">
        <f t="shared" si="0"/>
        <v>0</v>
      </c>
    </row>
    <row r="21" spans="1:12" ht="28.35" customHeight="1" x14ac:dyDescent="0.2">
      <c r="A21" s="66"/>
      <c r="B21" s="67"/>
      <c r="C21" s="67"/>
      <c r="D21" s="67"/>
      <c r="E21" s="67"/>
      <c r="F21" s="67"/>
      <c r="G21" s="67"/>
      <c r="H21" s="67"/>
      <c r="I21" s="67"/>
      <c r="J21" s="67"/>
      <c r="K21" s="67"/>
      <c r="L21" s="75">
        <f t="shared" si="0"/>
        <v>0</v>
      </c>
    </row>
    <row r="22" spans="1:12" ht="28.35" customHeight="1" x14ac:dyDescent="0.2">
      <c r="A22" s="65"/>
      <c r="B22" s="54"/>
      <c r="C22" s="54"/>
      <c r="D22" s="54"/>
      <c r="E22" s="54"/>
      <c r="F22" s="54"/>
      <c r="G22" s="54"/>
      <c r="H22" s="54"/>
      <c r="I22" s="54"/>
      <c r="J22" s="54"/>
      <c r="K22" s="54"/>
      <c r="L22" s="74">
        <f t="shared" si="0"/>
        <v>0</v>
      </c>
    </row>
    <row r="23" spans="1:12" ht="28.35" customHeight="1" x14ac:dyDescent="0.2">
      <c r="A23" s="66"/>
      <c r="B23" s="67"/>
      <c r="C23" s="67"/>
      <c r="D23" s="67"/>
      <c r="E23" s="67"/>
      <c r="F23" s="67"/>
      <c r="G23" s="67"/>
      <c r="H23" s="67"/>
      <c r="I23" s="67"/>
      <c r="J23" s="67"/>
      <c r="K23" s="67"/>
      <c r="L23" s="75">
        <f t="shared" si="0"/>
        <v>0</v>
      </c>
    </row>
    <row r="24" spans="1:12" ht="28.35" customHeight="1" x14ac:dyDescent="0.2">
      <c r="A24" s="65"/>
      <c r="B24" s="54"/>
      <c r="C24" s="54"/>
      <c r="D24" s="54"/>
      <c r="E24" s="54"/>
      <c r="F24" s="54"/>
      <c r="G24" s="54"/>
      <c r="H24" s="54"/>
      <c r="I24" s="54"/>
      <c r="J24" s="54"/>
      <c r="K24" s="54"/>
      <c r="L24" s="74">
        <f t="shared" si="0"/>
        <v>0</v>
      </c>
    </row>
    <row r="25" spans="1:12" ht="28.35" customHeight="1" x14ac:dyDescent="0.2">
      <c r="A25" s="66"/>
      <c r="B25" s="67"/>
      <c r="C25" s="67"/>
      <c r="D25" s="67"/>
      <c r="E25" s="67"/>
      <c r="F25" s="67"/>
      <c r="G25" s="67"/>
      <c r="H25" s="67"/>
      <c r="I25" s="67"/>
      <c r="J25" s="67"/>
      <c r="K25" s="67"/>
      <c r="L25" s="75">
        <f t="shared" si="0"/>
        <v>0</v>
      </c>
    </row>
    <row r="26" spans="1:12" ht="28.35" customHeight="1" x14ac:dyDescent="0.2">
      <c r="A26" s="65"/>
      <c r="B26" s="54"/>
      <c r="C26" s="54"/>
      <c r="D26" s="54"/>
      <c r="E26" s="54"/>
      <c r="F26" s="54"/>
      <c r="G26" s="54"/>
      <c r="H26" s="54"/>
      <c r="I26" s="54"/>
      <c r="J26" s="54"/>
      <c r="K26" s="54"/>
      <c r="L26" s="74">
        <f t="shared" si="0"/>
        <v>0</v>
      </c>
    </row>
    <row r="27" spans="1:12" ht="28.35" customHeight="1" x14ac:dyDescent="0.2">
      <c r="A27" s="66"/>
      <c r="B27" s="67"/>
      <c r="C27" s="67"/>
      <c r="D27" s="67"/>
      <c r="E27" s="67"/>
      <c r="F27" s="67"/>
      <c r="G27" s="67"/>
      <c r="H27" s="67"/>
      <c r="I27" s="67"/>
      <c r="J27" s="67"/>
      <c r="K27" s="67"/>
      <c r="L27" s="75">
        <f t="shared" si="0"/>
        <v>0</v>
      </c>
    </row>
    <row r="28" spans="1:12" ht="28.35" customHeight="1" x14ac:dyDescent="0.2">
      <c r="A28" s="65"/>
      <c r="B28" s="54"/>
      <c r="C28" s="54"/>
      <c r="D28" s="54"/>
      <c r="E28" s="54"/>
      <c r="F28" s="54"/>
      <c r="G28" s="54"/>
      <c r="H28" s="54"/>
      <c r="I28" s="54"/>
      <c r="J28" s="54"/>
      <c r="K28" s="54"/>
      <c r="L28" s="74">
        <f t="shared" si="0"/>
        <v>0</v>
      </c>
    </row>
    <row r="29" spans="1:12" ht="28.35" customHeight="1" x14ac:dyDescent="0.2">
      <c r="A29" s="66"/>
      <c r="B29" s="67"/>
      <c r="C29" s="67"/>
      <c r="D29" s="67"/>
      <c r="E29" s="67"/>
      <c r="F29" s="67"/>
      <c r="G29" s="67"/>
      <c r="H29" s="67"/>
      <c r="I29" s="67"/>
      <c r="J29" s="67"/>
      <c r="K29" s="67"/>
      <c r="L29" s="75">
        <f t="shared" si="0"/>
        <v>0</v>
      </c>
    </row>
    <row r="30" spans="1:12" ht="28.35" customHeight="1" x14ac:dyDescent="0.2">
      <c r="A30" s="70"/>
      <c r="B30" s="71"/>
      <c r="C30" s="71"/>
      <c r="D30" s="71"/>
      <c r="E30" s="71"/>
      <c r="F30" s="71"/>
      <c r="G30" s="71"/>
      <c r="H30" s="71"/>
      <c r="I30" s="71"/>
      <c r="J30" s="71"/>
      <c r="K30" s="71"/>
      <c r="L30" s="76">
        <f t="shared" ref="L30:L34" si="1">SUM(C30:K30)</f>
        <v>0</v>
      </c>
    </row>
    <row r="31" spans="1:12" ht="28.35" customHeight="1" x14ac:dyDescent="0.2">
      <c r="A31" s="68"/>
      <c r="B31" s="69"/>
      <c r="C31" s="69"/>
      <c r="D31" s="69"/>
      <c r="E31" s="69"/>
      <c r="F31" s="69"/>
      <c r="G31" s="69"/>
      <c r="H31" s="69"/>
      <c r="I31" s="69"/>
      <c r="J31" s="69"/>
      <c r="K31" s="69"/>
      <c r="L31" s="77">
        <f t="shared" si="1"/>
        <v>0</v>
      </c>
    </row>
    <row r="32" spans="1:12" ht="28.35" customHeight="1" x14ac:dyDescent="0.2">
      <c r="A32" s="70"/>
      <c r="B32" s="71"/>
      <c r="C32" s="71"/>
      <c r="D32" s="71"/>
      <c r="E32" s="71"/>
      <c r="F32" s="71"/>
      <c r="G32" s="71"/>
      <c r="H32" s="71"/>
      <c r="I32" s="71"/>
      <c r="J32" s="71"/>
      <c r="K32" s="71"/>
      <c r="L32" s="76">
        <f t="shared" si="1"/>
        <v>0</v>
      </c>
    </row>
    <row r="33" spans="1:12" ht="34.4" customHeight="1" x14ac:dyDescent="0.2">
      <c r="A33" s="209" t="s">
        <v>72</v>
      </c>
      <c r="B33" s="210"/>
      <c r="C33" s="72">
        <f>SUM(C4:C32)</f>
        <v>10</v>
      </c>
      <c r="D33" s="72">
        <f t="shared" ref="D33:K33" si="2">SUM(D4:D32)</f>
        <v>10</v>
      </c>
      <c r="E33" s="72">
        <f t="shared" si="2"/>
        <v>6</v>
      </c>
      <c r="F33" s="72">
        <f t="shared" si="2"/>
        <v>6</v>
      </c>
      <c r="G33" s="72">
        <f t="shared" si="2"/>
        <v>5</v>
      </c>
      <c r="H33" s="72">
        <f t="shared" si="2"/>
        <v>1</v>
      </c>
      <c r="I33" s="72">
        <f t="shared" si="2"/>
        <v>1</v>
      </c>
      <c r="J33" s="72">
        <f t="shared" si="2"/>
        <v>1</v>
      </c>
      <c r="K33" s="72">
        <f t="shared" si="2"/>
        <v>0</v>
      </c>
      <c r="L33" s="72">
        <f t="shared" si="1"/>
        <v>40</v>
      </c>
    </row>
    <row r="34" spans="1:12" ht="33.85" customHeight="1" x14ac:dyDescent="0.2">
      <c r="A34" s="209" t="s">
        <v>73</v>
      </c>
      <c r="B34" s="210"/>
      <c r="C34" s="73">
        <f>C33*C36</f>
        <v>2000</v>
      </c>
      <c r="D34" s="73">
        <f>D33*C36</f>
        <v>2000</v>
      </c>
      <c r="E34" s="73">
        <f>E33*C36</f>
        <v>1200</v>
      </c>
      <c r="F34" s="73">
        <f>F33*C36</f>
        <v>1200</v>
      </c>
      <c r="G34" s="73">
        <f>G33*C36</f>
        <v>1000</v>
      </c>
      <c r="H34" s="73">
        <f>H33*C36</f>
        <v>200</v>
      </c>
      <c r="I34" s="73">
        <f>I33*C36</f>
        <v>200</v>
      </c>
      <c r="J34" s="73">
        <f>J33*C36</f>
        <v>200</v>
      </c>
      <c r="K34" s="73">
        <f>K33*C36</f>
        <v>0</v>
      </c>
      <c r="L34" s="73">
        <f t="shared" si="1"/>
        <v>8000</v>
      </c>
    </row>
    <row r="35" spans="1:12" ht="34.4" customHeight="1" thickBot="1" x14ac:dyDescent="0.25">
      <c r="B35" s="92" t="s">
        <v>80</v>
      </c>
    </row>
    <row r="36" spans="1:12" ht="33.35" customHeight="1" thickBot="1" x14ac:dyDescent="0.25">
      <c r="B36" s="89" t="s">
        <v>79</v>
      </c>
      <c r="C36" s="91">
        <v>200</v>
      </c>
      <c r="D36" s="90" t="s">
        <v>78</v>
      </c>
    </row>
  </sheetData>
  <mergeCells count="6">
    <mergeCell ref="L2:L3"/>
    <mergeCell ref="A33:B33"/>
    <mergeCell ref="A34:B34"/>
    <mergeCell ref="B2:B3"/>
    <mergeCell ref="A2:A3"/>
    <mergeCell ref="C2:K2"/>
  </mergeCells>
  <phoneticPr fontId="3"/>
  <pageMargins left="0.51181102362204722" right="0.11811023622047245" top="0.74803149606299213" bottom="0.15748031496062992" header="0.31496062992125984" footer="0.31496062992125984"/>
  <pageSetup paperSize="9" scale="74" fitToHeight="0" orientation="portrait" r:id="rId1"/>
  <headerFooter>
    <oddHeader>&amp;C&amp;"-,太字"&amp;18奨励金計算シート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6"/>
  <sheetViews>
    <sheetView view="pageLayout" zoomScale="70" zoomScaleNormal="100" zoomScalePageLayoutView="70" workbookViewId="0">
      <selection activeCell="C3" sqref="C3:F3"/>
    </sheetView>
  </sheetViews>
  <sheetFormatPr defaultRowHeight="17.75" x14ac:dyDescent="0.2"/>
  <cols>
    <col min="1" max="1" width="8.796875" style="18"/>
    <col min="2" max="2" width="30.3984375" style="20" customWidth="1"/>
    <col min="3" max="10" width="9" style="20" bestFit="1" customWidth="1"/>
    <col min="11" max="11" width="9" style="18" bestFit="1" customWidth="1"/>
    <col min="12" max="12" width="9.796875" style="18" bestFit="1" customWidth="1"/>
    <col min="13" max="16384" width="8.796875" style="18"/>
  </cols>
  <sheetData>
    <row r="2" spans="1:12" x14ac:dyDescent="0.2">
      <c r="A2" s="208" t="s">
        <v>71</v>
      </c>
      <c r="B2" s="208" t="s">
        <v>83</v>
      </c>
      <c r="C2" s="208" t="s">
        <v>84</v>
      </c>
      <c r="D2" s="208"/>
      <c r="E2" s="208"/>
      <c r="F2" s="208"/>
      <c r="G2" s="208"/>
      <c r="H2" s="208"/>
      <c r="I2" s="208"/>
      <c r="J2" s="208"/>
      <c r="K2" s="211"/>
      <c r="L2" s="208" t="s">
        <v>7</v>
      </c>
    </row>
    <row r="3" spans="1:12" x14ac:dyDescent="0.2">
      <c r="A3" s="208"/>
      <c r="B3" s="208"/>
      <c r="C3" s="87" t="s">
        <v>121</v>
      </c>
      <c r="D3" s="87" t="s">
        <v>123</v>
      </c>
      <c r="E3" s="87" t="s">
        <v>125</v>
      </c>
      <c r="F3" s="87" t="s">
        <v>127</v>
      </c>
      <c r="G3" s="87" t="s">
        <v>131</v>
      </c>
      <c r="H3" s="87" t="s">
        <v>132</v>
      </c>
      <c r="I3" s="87"/>
      <c r="J3" s="87"/>
      <c r="K3" s="87"/>
      <c r="L3" s="208"/>
    </row>
    <row r="4" spans="1:12" ht="28.35" customHeight="1" x14ac:dyDescent="0.2">
      <c r="A4" s="65">
        <v>45748</v>
      </c>
      <c r="B4" s="86" t="s">
        <v>129</v>
      </c>
      <c r="C4" s="86">
        <v>1</v>
      </c>
      <c r="D4" s="86">
        <v>1</v>
      </c>
      <c r="E4" s="86"/>
      <c r="F4" s="86"/>
      <c r="G4" s="86"/>
      <c r="H4" s="86"/>
      <c r="I4" s="86"/>
      <c r="J4" s="86"/>
      <c r="K4" s="86"/>
      <c r="L4" s="74">
        <f>SUM(C4:K4)</f>
        <v>2</v>
      </c>
    </row>
    <row r="5" spans="1:12" ht="28.35" customHeight="1" x14ac:dyDescent="0.2">
      <c r="A5" s="66">
        <v>45792</v>
      </c>
      <c r="B5" s="67" t="s">
        <v>129</v>
      </c>
      <c r="C5" s="67"/>
      <c r="D5" s="67"/>
      <c r="E5" s="67">
        <v>1</v>
      </c>
      <c r="F5" s="67">
        <v>1</v>
      </c>
      <c r="G5" s="67"/>
      <c r="H5" s="67"/>
      <c r="I5" s="67"/>
      <c r="J5" s="67"/>
      <c r="K5" s="67"/>
      <c r="L5" s="75">
        <f t="shared" ref="L5:L34" si="0">SUM(C5:K5)</f>
        <v>2</v>
      </c>
    </row>
    <row r="6" spans="1:12" ht="28.35" customHeight="1" x14ac:dyDescent="0.2">
      <c r="A6" s="65">
        <v>45799</v>
      </c>
      <c r="B6" s="98" t="s">
        <v>129</v>
      </c>
      <c r="C6" s="86">
        <v>1</v>
      </c>
      <c r="D6" s="98">
        <v>1</v>
      </c>
      <c r="E6" s="98">
        <v>1</v>
      </c>
      <c r="F6" s="98">
        <v>1</v>
      </c>
      <c r="G6" s="86"/>
      <c r="H6" s="86"/>
      <c r="I6" s="86"/>
      <c r="J6" s="86"/>
      <c r="K6" s="86"/>
      <c r="L6" s="74">
        <f t="shared" si="0"/>
        <v>4</v>
      </c>
    </row>
    <row r="7" spans="1:12" ht="28.35" customHeight="1" x14ac:dyDescent="0.2">
      <c r="A7" s="121" t="s">
        <v>130</v>
      </c>
      <c r="B7" s="67" t="s">
        <v>129</v>
      </c>
      <c r="C7" s="67">
        <v>1</v>
      </c>
      <c r="D7" s="67">
        <v>1</v>
      </c>
      <c r="E7" s="67">
        <v>1</v>
      </c>
      <c r="F7" s="67">
        <v>1</v>
      </c>
      <c r="G7" s="67"/>
      <c r="H7" s="67"/>
      <c r="I7" s="67"/>
      <c r="J7" s="67"/>
      <c r="K7" s="67"/>
      <c r="L7" s="75">
        <f t="shared" si="0"/>
        <v>4</v>
      </c>
    </row>
    <row r="8" spans="1:12" ht="28.35" customHeight="1" x14ac:dyDescent="0.2">
      <c r="A8" s="65"/>
      <c r="B8" s="98" t="s">
        <v>129</v>
      </c>
      <c r="C8" s="86">
        <v>1</v>
      </c>
      <c r="D8" s="98">
        <v>1</v>
      </c>
      <c r="E8" s="98">
        <v>1</v>
      </c>
      <c r="F8" s="98">
        <v>1</v>
      </c>
      <c r="G8" s="86"/>
      <c r="H8" s="86"/>
      <c r="I8" s="86"/>
      <c r="J8" s="86"/>
      <c r="K8" s="86"/>
      <c r="L8" s="74">
        <f t="shared" si="0"/>
        <v>4</v>
      </c>
    </row>
    <row r="9" spans="1:12" ht="28.35" customHeight="1" x14ac:dyDescent="0.2">
      <c r="A9" s="66"/>
      <c r="B9" s="67" t="s">
        <v>129</v>
      </c>
      <c r="C9" s="67">
        <v>1</v>
      </c>
      <c r="D9" s="67">
        <v>1</v>
      </c>
      <c r="E9" s="67">
        <v>1</v>
      </c>
      <c r="F9" s="67">
        <v>1</v>
      </c>
      <c r="G9" s="67"/>
      <c r="H9" s="67"/>
      <c r="I9" s="67"/>
      <c r="J9" s="67"/>
      <c r="K9" s="67"/>
      <c r="L9" s="75">
        <f t="shared" si="0"/>
        <v>4</v>
      </c>
    </row>
    <row r="10" spans="1:12" ht="28.35" customHeight="1" x14ac:dyDescent="0.2">
      <c r="A10" s="65"/>
      <c r="B10" s="98" t="s">
        <v>129</v>
      </c>
      <c r="C10" s="86">
        <v>1</v>
      </c>
      <c r="D10" s="98">
        <v>1</v>
      </c>
      <c r="E10" s="98">
        <v>1</v>
      </c>
      <c r="F10" s="98">
        <v>1</v>
      </c>
      <c r="G10" s="86"/>
      <c r="H10" s="86"/>
      <c r="I10" s="86"/>
      <c r="J10" s="86"/>
      <c r="K10" s="86"/>
      <c r="L10" s="74">
        <f t="shared" si="0"/>
        <v>4</v>
      </c>
    </row>
    <row r="11" spans="1:12" ht="28.35" customHeight="1" x14ac:dyDescent="0.2">
      <c r="A11" s="66"/>
      <c r="B11" s="67" t="s">
        <v>129</v>
      </c>
      <c r="C11" s="67">
        <v>1</v>
      </c>
      <c r="D11" s="67">
        <v>1</v>
      </c>
      <c r="E11" s="67">
        <v>1</v>
      </c>
      <c r="F11" s="67">
        <v>1</v>
      </c>
      <c r="G11" s="67"/>
      <c r="H11" s="67"/>
      <c r="I11" s="67"/>
      <c r="J11" s="67"/>
      <c r="K11" s="67"/>
      <c r="L11" s="75">
        <f t="shared" si="0"/>
        <v>4</v>
      </c>
    </row>
    <row r="12" spans="1:12" ht="28.35" customHeight="1" x14ac:dyDescent="0.2">
      <c r="A12" s="65"/>
      <c r="B12" s="98" t="s">
        <v>129</v>
      </c>
      <c r="C12" s="86">
        <v>1</v>
      </c>
      <c r="D12" s="98">
        <v>1</v>
      </c>
      <c r="E12" s="98">
        <v>1</v>
      </c>
      <c r="F12" s="98">
        <v>1</v>
      </c>
      <c r="G12" s="86"/>
      <c r="H12" s="86"/>
      <c r="I12" s="86"/>
      <c r="J12" s="86"/>
      <c r="K12" s="86"/>
      <c r="L12" s="74">
        <f t="shared" si="0"/>
        <v>4</v>
      </c>
    </row>
    <row r="13" spans="1:12" ht="28.35" customHeight="1" x14ac:dyDescent="0.2">
      <c r="A13" s="66"/>
      <c r="B13" s="67" t="s">
        <v>129</v>
      </c>
      <c r="C13" s="67">
        <v>1</v>
      </c>
      <c r="D13" s="67">
        <v>1</v>
      </c>
      <c r="E13" s="67">
        <v>1</v>
      </c>
      <c r="F13" s="67">
        <v>1</v>
      </c>
      <c r="G13" s="67"/>
      <c r="H13" s="67"/>
      <c r="I13" s="67"/>
      <c r="J13" s="67"/>
      <c r="K13" s="67"/>
      <c r="L13" s="75">
        <f t="shared" si="0"/>
        <v>4</v>
      </c>
    </row>
    <row r="14" spans="1:12" ht="28.35" customHeight="1" x14ac:dyDescent="0.2">
      <c r="A14" s="65"/>
      <c r="B14" s="98" t="s">
        <v>129</v>
      </c>
      <c r="C14" s="86">
        <v>1</v>
      </c>
      <c r="D14" s="98">
        <v>1</v>
      </c>
      <c r="E14" s="98">
        <v>1</v>
      </c>
      <c r="F14" s="98">
        <v>1</v>
      </c>
      <c r="G14" s="86"/>
      <c r="H14" s="86"/>
      <c r="I14" s="86"/>
      <c r="J14" s="86"/>
      <c r="K14" s="86"/>
      <c r="L14" s="74">
        <f t="shared" si="0"/>
        <v>4</v>
      </c>
    </row>
    <row r="15" spans="1:12" ht="28.35" customHeight="1" x14ac:dyDescent="0.2">
      <c r="A15" s="66"/>
      <c r="B15" s="67"/>
      <c r="C15" s="67"/>
      <c r="D15" s="67"/>
      <c r="E15" s="67"/>
      <c r="F15" s="67"/>
      <c r="G15" s="67"/>
      <c r="H15" s="67"/>
      <c r="I15" s="67"/>
      <c r="J15" s="67"/>
      <c r="K15" s="67"/>
      <c r="L15" s="75">
        <f t="shared" si="0"/>
        <v>0</v>
      </c>
    </row>
    <row r="16" spans="1:12" ht="28.35" customHeight="1" x14ac:dyDescent="0.2">
      <c r="A16" s="65"/>
      <c r="B16" s="98"/>
      <c r="C16" s="86"/>
      <c r="D16" s="98"/>
      <c r="E16" s="98"/>
      <c r="F16" s="98"/>
      <c r="G16" s="86"/>
      <c r="H16" s="86"/>
      <c r="I16" s="86"/>
      <c r="J16" s="86"/>
      <c r="K16" s="86"/>
      <c r="L16" s="74">
        <f t="shared" si="0"/>
        <v>0</v>
      </c>
    </row>
    <row r="17" spans="1:12" ht="28.35" customHeight="1" x14ac:dyDescent="0.2">
      <c r="A17" s="66"/>
      <c r="B17" s="67"/>
      <c r="C17" s="67"/>
      <c r="D17" s="67"/>
      <c r="E17" s="67"/>
      <c r="F17" s="67"/>
      <c r="G17" s="67"/>
      <c r="H17" s="67"/>
      <c r="I17" s="67"/>
      <c r="J17" s="67"/>
      <c r="K17" s="67"/>
      <c r="L17" s="75">
        <f t="shared" si="0"/>
        <v>0</v>
      </c>
    </row>
    <row r="18" spans="1:12" ht="28.35" customHeight="1" x14ac:dyDescent="0.2">
      <c r="A18" s="65"/>
      <c r="B18" s="86"/>
      <c r="C18" s="86"/>
      <c r="D18" s="86"/>
      <c r="E18" s="86"/>
      <c r="F18" s="86"/>
      <c r="G18" s="86"/>
      <c r="H18" s="86"/>
      <c r="I18" s="86"/>
      <c r="J18" s="86"/>
      <c r="K18" s="86"/>
      <c r="L18" s="74">
        <f t="shared" si="0"/>
        <v>0</v>
      </c>
    </row>
    <row r="19" spans="1:12" ht="28.35" customHeight="1" x14ac:dyDescent="0.2">
      <c r="A19" s="66"/>
      <c r="B19" s="67"/>
      <c r="C19" s="67"/>
      <c r="D19" s="67"/>
      <c r="E19" s="67"/>
      <c r="F19" s="67"/>
      <c r="G19" s="67"/>
      <c r="H19" s="67"/>
      <c r="I19" s="67"/>
      <c r="J19" s="67"/>
      <c r="K19" s="67"/>
      <c r="L19" s="75">
        <f t="shared" si="0"/>
        <v>0</v>
      </c>
    </row>
    <row r="20" spans="1:12" ht="28.35" customHeight="1" x14ac:dyDescent="0.2">
      <c r="A20" s="65"/>
      <c r="B20" s="86"/>
      <c r="C20" s="86"/>
      <c r="D20" s="86"/>
      <c r="E20" s="86"/>
      <c r="F20" s="86"/>
      <c r="G20" s="86"/>
      <c r="H20" s="86"/>
      <c r="I20" s="86"/>
      <c r="J20" s="86"/>
      <c r="K20" s="86"/>
      <c r="L20" s="74">
        <f t="shared" si="0"/>
        <v>0</v>
      </c>
    </row>
    <row r="21" spans="1:12" ht="28.35" customHeight="1" x14ac:dyDescent="0.2">
      <c r="A21" s="66"/>
      <c r="B21" s="67"/>
      <c r="C21" s="67"/>
      <c r="D21" s="67"/>
      <c r="E21" s="67"/>
      <c r="F21" s="67"/>
      <c r="G21" s="67"/>
      <c r="H21" s="67"/>
      <c r="I21" s="67"/>
      <c r="J21" s="67"/>
      <c r="K21" s="67"/>
      <c r="L21" s="75">
        <f t="shared" si="0"/>
        <v>0</v>
      </c>
    </row>
    <row r="22" spans="1:12" ht="28.35" customHeight="1" x14ac:dyDescent="0.2">
      <c r="A22" s="65"/>
      <c r="B22" s="86"/>
      <c r="C22" s="86"/>
      <c r="D22" s="86"/>
      <c r="E22" s="86"/>
      <c r="F22" s="86"/>
      <c r="G22" s="86"/>
      <c r="H22" s="86"/>
      <c r="I22" s="86"/>
      <c r="J22" s="86"/>
      <c r="K22" s="86"/>
      <c r="L22" s="74">
        <f t="shared" si="0"/>
        <v>0</v>
      </c>
    </row>
    <row r="23" spans="1:12" ht="28.35" customHeight="1" x14ac:dyDescent="0.2">
      <c r="A23" s="66"/>
      <c r="B23" s="67"/>
      <c r="C23" s="67"/>
      <c r="D23" s="67"/>
      <c r="E23" s="67"/>
      <c r="F23" s="67"/>
      <c r="G23" s="67"/>
      <c r="H23" s="67"/>
      <c r="I23" s="67"/>
      <c r="J23" s="67"/>
      <c r="K23" s="67"/>
      <c r="L23" s="75">
        <f t="shared" si="0"/>
        <v>0</v>
      </c>
    </row>
    <row r="24" spans="1:12" ht="28.35" customHeight="1" x14ac:dyDescent="0.2">
      <c r="A24" s="65"/>
      <c r="B24" s="86"/>
      <c r="C24" s="86"/>
      <c r="D24" s="86"/>
      <c r="E24" s="86"/>
      <c r="F24" s="86"/>
      <c r="G24" s="86"/>
      <c r="H24" s="86"/>
      <c r="I24" s="86"/>
      <c r="J24" s="86"/>
      <c r="K24" s="86"/>
      <c r="L24" s="74">
        <f t="shared" si="0"/>
        <v>0</v>
      </c>
    </row>
    <row r="25" spans="1:12" ht="28.35" customHeight="1" x14ac:dyDescent="0.2">
      <c r="A25" s="66"/>
      <c r="B25" s="67"/>
      <c r="C25" s="67"/>
      <c r="D25" s="67"/>
      <c r="E25" s="67"/>
      <c r="F25" s="67"/>
      <c r="G25" s="67"/>
      <c r="H25" s="67"/>
      <c r="I25" s="67"/>
      <c r="J25" s="67"/>
      <c r="K25" s="67"/>
      <c r="L25" s="75">
        <f t="shared" si="0"/>
        <v>0</v>
      </c>
    </row>
    <row r="26" spans="1:12" ht="28.35" customHeight="1" x14ac:dyDescent="0.2">
      <c r="A26" s="65"/>
      <c r="B26" s="86"/>
      <c r="C26" s="86"/>
      <c r="D26" s="86"/>
      <c r="E26" s="86"/>
      <c r="F26" s="86"/>
      <c r="G26" s="86"/>
      <c r="H26" s="86"/>
      <c r="I26" s="86"/>
      <c r="J26" s="86"/>
      <c r="K26" s="86"/>
      <c r="L26" s="74">
        <f t="shared" si="0"/>
        <v>0</v>
      </c>
    </row>
    <row r="27" spans="1:12" ht="28.35" customHeight="1" x14ac:dyDescent="0.2">
      <c r="A27" s="66"/>
      <c r="B27" s="67"/>
      <c r="C27" s="67"/>
      <c r="D27" s="67"/>
      <c r="E27" s="67"/>
      <c r="F27" s="67"/>
      <c r="G27" s="67"/>
      <c r="H27" s="67"/>
      <c r="I27" s="67"/>
      <c r="J27" s="67"/>
      <c r="K27" s="67"/>
      <c r="L27" s="75">
        <f t="shared" si="0"/>
        <v>0</v>
      </c>
    </row>
    <row r="28" spans="1:12" ht="28.35" customHeight="1" x14ac:dyDescent="0.2">
      <c r="A28" s="65"/>
      <c r="B28" s="86"/>
      <c r="C28" s="86"/>
      <c r="D28" s="86"/>
      <c r="E28" s="86"/>
      <c r="F28" s="86"/>
      <c r="G28" s="86"/>
      <c r="H28" s="86"/>
      <c r="I28" s="86"/>
      <c r="J28" s="86"/>
      <c r="K28" s="86"/>
      <c r="L28" s="74">
        <f t="shared" si="0"/>
        <v>0</v>
      </c>
    </row>
    <row r="29" spans="1:12" ht="28.35" customHeight="1" x14ac:dyDescent="0.2">
      <c r="A29" s="66"/>
      <c r="B29" s="67"/>
      <c r="C29" s="67"/>
      <c r="D29" s="67"/>
      <c r="E29" s="67"/>
      <c r="F29" s="67"/>
      <c r="G29" s="67"/>
      <c r="H29" s="67"/>
      <c r="I29" s="67"/>
      <c r="J29" s="67"/>
      <c r="K29" s="67"/>
      <c r="L29" s="75">
        <f t="shared" si="0"/>
        <v>0</v>
      </c>
    </row>
    <row r="30" spans="1:12" ht="28.35" customHeight="1" x14ac:dyDescent="0.2">
      <c r="A30" s="70"/>
      <c r="B30" s="71"/>
      <c r="C30" s="71"/>
      <c r="D30" s="71"/>
      <c r="E30" s="71"/>
      <c r="F30" s="71"/>
      <c r="G30" s="71"/>
      <c r="H30" s="71"/>
      <c r="I30" s="71"/>
      <c r="J30" s="71"/>
      <c r="K30" s="71"/>
      <c r="L30" s="76">
        <f t="shared" si="0"/>
        <v>0</v>
      </c>
    </row>
    <row r="31" spans="1:12" ht="28.35" customHeight="1" x14ac:dyDescent="0.2">
      <c r="A31" s="68"/>
      <c r="B31" s="69"/>
      <c r="C31" s="69"/>
      <c r="D31" s="69"/>
      <c r="E31" s="69"/>
      <c r="F31" s="69"/>
      <c r="G31" s="69"/>
      <c r="H31" s="69"/>
      <c r="I31" s="69"/>
      <c r="J31" s="69"/>
      <c r="K31" s="69"/>
      <c r="L31" s="77">
        <f t="shared" si="0"/>
        <v>0</v>
      </c>
    </row>
    <row r="32" spans="1:12" ht="28.35" customHeight="1" x14ac:dyDescent="0.2">
      <c r="A32" s="70"/>
      <c r="B32" s="71"/>
      <c r="C32" s="71"/>
      <c r="D32" s="71"/>
      <c r="E32" s="71"/>
      <c r="F32" s="71"/>
      <c r="G32" s="71"/>
      <c r="H32" s="71"/>
      <c r="I32" s="71"/>
      <c r="J32" s="71"/>
      <c r="K32" s="71"/>
      <c r="L32" s="76">
        <f t="shared" si="0"/>
        <v>0</v>
      </c>
    </row>
    <row r="33" spans="1:12" ht="34.4" customHeight="1" x14ac:dyDescent="0.2">
      <c r="A33" s="209" t="s">
        <v>72</v>
      </c>
      <c r="B33" s="210"/>
      <c r="C33" s="72">
        <f>SUM(C4:C32)</f>
        <v>10</v>
      </c>
      <c r="D33" s="72">
        <f t="shared" ref="D33:K33" si="1">SUM(D4:D32)</f>
        <v>10</v>
      </c>
      <c r="E33" s="72">
        <f t="shared" si="1"/>
        <v>10</v>
      </c>
      <c r="F33" s="72">
        <f t="shared" si="1"/>
        <v>10</v>
      </c>
      <c r="G33" s="72">
        <f t="shared" si="1"/>
        <v>0</v>
      </c>
      <c r="H33" s="72">
        <f t="shared" si="1"/>
        <v>0</v>
      </c>
      <c r="I33" s="72">
        <f t="shared" si="1"/>
        <v>0</v>
      </c>
      <c r="J33" s="72">
        <f t="shared" si="1"/>
        <v>0</v>
      </c>
      <c r="K33" s="72">
        <f t="shared" si="1"/>
        <v>0</v>
      </c>
      <c r="L33" s="72">
        <f t="shared" si="0"/>
        <v>40</v>
      </c>
    </row>
    <row r="34" spans="1:12" ht="33.85" customHeight="1" x14ac:dyDescent="0.2">
      <c r="A34" s="209" t="s">
        <v>73</v>
      </c>
      <c r="B34" s="210"/>
      <c r="C34" s="73">
        <f>C33*C36</f>
        <v>1000</v>
      </c>
      <c r="D34" s="73">
        <f>D33*C36</f>
        <v>1000</v>
      </c>
      <c r="E34" s="73">
        <f>E33*C36</f>
        <v>1000</v>
      </c>
      <c r="F34" s="73">
        <f>F33*C36</f>
        <v>1000</v>
      </c>
      <c r="G34" s="73">
        <f>G33*C36</f>
        <v>0</v>
      </c>
      <c r="H34" s="73">
        <f>H33*C36</f>
        <v>0</v>
      </c>
      <c r="I34" s="73">
        <f>I33*C36</f>
        <v>0</v>
      </c>
      <c r="J34" s="73">
        <f>J33*C36</f>
        <v>0</v>
      </c>
      <c r="K34" s="73">
        <f>K33*C36</f>
        <v>0</v>
      </c>
      <c r="L34" s="73">
        <f t="shared" si="0"/>
        <v>4000</v>
      </c>
    </row>
    <row r="35" spans="1:12" ht="34.4" customHeight="1" thickBot="1" x14ac:dyDescent="0.25">
      <c r="B35" s="92" t="s">
        <v>81</v>
      </c>
    </row>
    <row r="36" spans="1:12" ht="30.65" customHeight="1" thickBot="1" x14ac:dyDescent="0.25">
      <c r="B36" s="89" t="s">
        <v>79</v>
      </c>
      <c r="C36" s="91">
        <v>100</v>
      </c>
      <c r="D36" s="90" t="s">
        <v>78</v>
      </c>
    </row>
  </sheetData>
  <mergeCells count="6">
    <mergeCell ref="A34:B34"/>
    <mergeCell ref="A2:A3"/>
    <mergeCell ref="B2:B3"/>
    <mergeCell ref="C2:K2"/>
    <mergeCell ref="L2:L3"/>
    <mergeCell ref="A33:B33"/>
  </mergeCells>
  <phoneticPr fontId="3"/>
  <pageMargins left="0.51181102362204722" right="0.11811023622047245" top="0.74803149606299213" bottom="0.15748031496062992" header="0.31496062992125984" footer="0.31496062992125984"/>
  <pageSetup paperSize="9" scale="76" fitToHeight="0" orientation="portrait" r:id="rId1"/>
  <headerFooter>
    <oddHeader>&amp;C&amp;"-,太字"&amp;18奨励金計算シート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8"/>
  <sheetViews>
    <sheetView view="pageLayout" topLeftCell="A4" zoomScaleNormal="100" workbookViewId="0">
      <selection activeCell="D26" sqref="D26"/>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x14ac:dyDescent="0.2">
      <c r="A1" s="123" t="s">
        <v>0</v>
      </c>
      <c r="B1" s="123"/>
      <c r="C1" s="123"/>
      <c r="D1" s="123"/>
      <c r="E1" s="123"/>
      <c r="F1" s="123"/>
      <c r="G1" s="123"/>
      <c r="H1" s="123"/>
      <c r="I1" s="7"/>
      <c r="J1" s="7"/>
    </row>
    <row r="2" spans="1:10" x14ac:dyDescent="0.2">
      <c r="A2" s="64"/>
    </row>
    <row r="3" spans="1:10" x14ac:dyDescent="0.2">
      <c r="D3" s="15" t="s">
        <v>1</v>
      </c>
      <c r="E3" s="241" t="str">
        <f>'➀収支決算書（入力用）'!E3:H3</f>
        <v>〇〇校区お助け隊</v>
      </c>
      <c r="F3" s="241"/>
      <c r="G3" s="241"/>
      <c r="H3" s="241"/>
    </row>
    <row r="5" spans="1:10" ht="18.3" thickBot="1" x14ac:dyDescent="0.25">
      <c r="A5" s="2">
        <v>1</v>
      </c>
      <c r="B5" s="2" t="s">
        <v>2</v>
      </c>
    </row>
    <row r="6" spans="1:10" ht="28.5" customHeight="1" thickBot="1" x14ac:dyDescent="0.25">
      <c r="B6" s="224" t="s">
        <v>3</v>
      </c>
      <c r="C6" s="242"/>
      <c r="D6" s="61" t="s">
        <v>4</v>
      </c>
      <c r="E6" s="243" t="s">
        <v>5</v>
      </c>
      <c r="F6" s="244"/>
      <c r="G6" s="244"/>
      <c r="H6" s="245"/>
    </row>
    <row r="7" spans="1:10" ht="28.35" customHeight="1" x14ac:dyDescent="0.2">
      <c r="B7" s="246" t="s">
        <v>6</v>
      </c>
      <c r="C7" s="4" t="s">
        <v>9</v>
      </c>
      <c r="D7" s="99">
        <f>'②補助金額計算書（入力用）'!G37</f>
        <v>215000</v>
      </c>
      <c r="E7" s="131"/>
      <c r="F7" s="132"/>
      <c r="G7" s="132"/>
      <c r="H7" s="133"/>
    </row>
    <row r="8" spans="1:10" ht="28.35" customHeight="1" x14ac:dyDescent="0.2">
      <c r="B8" s="247"/>
      <c r="C8" s="5" t="s">
        <v>10</v>
      </c>
      <c r="D8" s="100">
        <f>D10-D7</f>
        <v>15000</v>
      </c>
      <c r="E8" s="134" t="str">
        <f>'➀収支決算書（入力用）'!E8:H8</f>
        <v>校区社協補助金　等</v>
      </c>
      <c r="F8" s="135"/>
      <c r="G8" s="135"/>
      <c r="H8" s="136"/>
    </row>
    <row r="9" spans="1:10" ht="28.35" customHeight="1" thickBot="1" x14ac:dyDescent="0.25">
      <c r="B9" s="248"/>
      <c r="C9" s="6"/>
      <c r="D9" s="101"/>
      <c r="E9" s="137"/>
      <c r="F9" s="138"/>
      <c r="G9" s="138"/>
      <c r="H9" s="139"/>
    </row>
    <row r="10" spans="1:10" ht="31.7" customHeight="1" thickBot="1" x14ac:dyDescent="0.25">
      <c r="B10" s="212" t="s">
        <v>7</v>
      </c>
      <c r="C10" s="213"/>
      <c r="D10" s="102">
        <f>D26</f>
        <v>230000</v>
      </c>
      <c r="E10" s="144"/>
      <c r="F10" s="145"/>
      <c r="G10" s="145"/>
      <c r="H10" s="146"/>
    </row>
    <row r="12" spans="1:10" ht="18.3" thickBot="1" x14ac:dyDescent="0.25">
      <c r="A12" s="2">
        <v>2</v>
      </c>
      <c r="B12" s="2" t="s">
        <v>11</v>
      </c>
    </row>
    <row r="13" spans="1:10" ht="23.65" thickBot="1" x14ac:dyDescent="0.25">
      <c r="B13" s="224" t="s">
        <v>3</v>
      </c>
      <c r="C13" s="225"/>
      <c r="D13" s="60" t="s">
        <v>4</v>
      </c>
      <c r="E13" s="226" t="s">
        <v>5</v>
      </c>
      <c r="F13" s="227"/>
      <c r="G13" s="227"/>
      <c r="H13" s="228"/>
    </row>
    <row r="14" spans="1:10" ht="28.35" customHeight="1" x14ac:dyDescent="0.2">
      <c r="B14" s="229" t="s">
        <v>12</v>
      </c>
      <c r="C14" s="16" t="s">
        <v>13</v>
      </c>
      <c r="D14" s="103">
        <f>'➀収支決算書（入力用）'!D16</f>
        <v>48000</v>
      </c>
      <c r="E14" s="232" t="str">
        <f>'➀収支決算書（入力用）'!E16:H16</f>
        <v>事務局手当　16,000円　×　3人</v>
      </c>
      <c r="F14" s="233"/>
      <c r="G14" s="233"/>
      <c r="H14" s="234"/>
    </row>
    <row r="15" spans="1:10" ht="28.35" customHeight="1" x14ac:dyDescent="0.2">
      <c r="B15" s="230"/>
      <c r="C15" s="17" t="s">
        <v>14</v>
      </c>
      <c r="D15" s="100">
        <f>(100*F15)+(200*H15)</f>
        <v>12000</v>
      </c>
      <c r="E15" s="106" t="s">
        <v>63</v>
      </c>
      <c r="F15" s="107">
        <f>'➀収支決算書（入力用）'!F17</f>
        <v>40</v>
      </c>
      <c r="G15" s="108" t="s">
        <v>64</v>
      </c>
      <c r="H15" s="105">
        <f>'➀収支決算書（入力用）'!H17</f>
        <v>40</v>
      </c>
      <c r="I15" s="55"/>
    </row>
    <row r="16" spans="1:10" ht="28.35" customHeight="1" x14ac:dyDescent="0.2">
      <c r="B16" s="230"/>
      <c r="C16" s="17" t="s">
        <v>15</v>
      </c>
      <c r="D16" s="100">
        <f>'➀収支決算書（入力用）'!D18</f>
        <v>35000</v>
      </c>
      <c r="E16" s="235" t="str">
        <f>'➀収支決算書（入力用）'!E18:H18</f>
        <v>別紙消耗品計算シート参照</v>
      </c>
      <c r="F16" s="236"/>
      <c r="G16" s="236"/>
      <c r="H16" s="237"/>
    </row>
    <row r="17" spans="2:8" ht="28.35" customHeight="1" x14ac:dyDescent="0.2">
      <c r="B17" s="230"/>
      <c r="C17" s="17" t="s">
        <v>16</v>
      </c>
      <c r="D17" s="100">
        <f>'➀収支決算書（入力用）'!D19</f>
        <v>40000</v>
      </c>
      <c r="E17" s="217" t="str">
        <f>'➀収支決算書（入力用）'!E19:H19</f>
        <v>ポスターやチラシ</v>
      </c>
      <c r="F17" s="218"/>
      <c r="G17" s="218"/>
      <c r="H17" s="219"/>
    </row>
    <row r="18" spans="2:8" ht="28.35" customHeight="1" x14ac:dyDescent="0.2">
      <c r="B18" s="230"/>
      <c r="C18" s="17" t="s">
        <v>17</v>
      </c>
      <c r="D18" s="100">
        <f>'➀収支決算書（入力用）'!D20</f>
        <v>45000</v>
      </c>
      <c r="E18" s="217" t="str">
        <f>'➀収支決算書（入力用）'!E20:H20</f>
        <v>携帯代金（3,000円×12ヵ月）外</v>
      </c>
      <c r="F18" s="218"/>
      <c r="G18" s="218"/>
      <c r="H18" s="219"/>
    </row>
    <row r="19" spans="2:8" ht="28.35" customHeight="1" x14ac:dyDescent="0.2">
      <c r="B19" s="230"/>
      <c r="C19" s="17" t="s">
        <v>18</v>
      </c>
      <c r="D19" s="100">
        <f>'➀収支決算書（入力用）'!D21</f>
        <v>10000</v>
      </c>
      <c r="E19" s="238" t="str">
        <f>'➀収支決算書（入力用）'!E21:H21</f>
        <v>福祉サービス総合保障</v>
      </c>
      <c r="F19" s="239"/>
      <c r="G19" s="239"/>
      <c r="H19" s="240"/>
    </row>
    <row r="20" spans="2:8" ht="28.35" customHeight="1" x14ac:dyDescent="0.2">
      <c r="B20" s="230"/>
      <c r="C20" s="17" t="s">
        <v>19</v>
      </c>
      <c r="D20" s="100">
        <f>'➀収支決算書（入力用）'!D22</f>
        <v>27000</v>
      </c>
      <c r="E20" s="217" t="str">
        <f>'➀収支決算書（入力用）'!E22:H22</f>
        <v>事務所借り上げ料</v>
      </c>
      <c r="F20" s="218"/>
      <c r="G20" s="218"/>
      <c r="H20" s="219"/>
    </row>
    <row r="21" spans="2:8" ht="28.35" customHeight="1" x14ac:dyDescent="0.2">
      <c r="B21" s="230"/>
      <c r="C21" s="17" t="s">
        <v>20</v>
      </c>
      <c r="D21" s="100">
        <f>'➀収支決算書（入力用）'!D23</f>
        <v>0</v>
      </c>
      <c r="E21" s="217">
        <f>'➀収支決算書（入力用）'!E23:H23</f>
        <v>0</v>
      </c>
      <c r="F21" s="218"/>
      <c r="G21" s="218"/>
      <c r="H21" s="219"/>
    </row>
    <row r="22" spans="2:8" ht="28.35" customHeight="1" x14ac:dyDescent="0.2">
      <c r="B22" s="230"/>
      <c r="C22" s="17" t="s">
        <v>21</v>
      </c>
      <c r="D22" s="100">
        <f>'➀収支決算書（入力用）'!D24</f>
        <v>8000</v>
      </c>
      <c r="E22" s="217" t="str">
        <f>'➀収支決算書（入力用）'!E24:H24</f>
        <v>会議室の借り上げ料。会議時のお茶代</v>
      </c>
      <c r="F22" s="218"/>
      <c r="G22" s="218"/>
      <c r="H22" s="219"/>
    </row>
    <row r="23" spans="2:8" ht="28.35" customHeight="1" x14ac:dyDescent="0.2">
      <c r="B23" s="230"/>
      <c r="C23" s="17" t="s">
        <v>22</v>
      </c>
      <c r="D23" s="100">
        <f>'➀収支決算書（入力用）'!D25</f>
        <v>5000</v>
      </c>
      <c r="E23" s="217" t="str">
        <f>'➀収支決算書（入力用）'!E25:H25</f>
        <v>講師謝礼金</v>
      </c>
      <c r="F23" s="218"/>
      <c r="G23" s="218"/>
      <c r="H23" s="219"/>
    </row>
    <row r="24" spans="2:8" ht="27.4" customHeight="1" x14ac:dyDescent="0.2">
      <c r="B24" s="230"/>
      <c r="C24" s="17" t="s">
        <v>23</v>
      </c>
      <c r="D24" s="100">
        <f>'➀収支決算書（入力用）'!D26</f>
        <v>0</v>
      </c>
      <c r="E24" s="217">
        <f>'➀収支決算書（入力用）'!E26:H26</f>
        <v>0</v>
      </c>
      <c r="F24" s="218"/>
      <c r="G24" s="218"/>
      <c r="H24" s="219"/>
    </row>
    <row r="25" spans="2:8" ht="28.5" customHeight="1" thickBot="1" x14ac:dyDescent="0.25">
      <c r="B25" s="231"/>
      <c r="C25" s="9"/>
      <c r="D25" s="104">
        <f>'➀収支決算書（入力用）'!D27</f>
        <v>0</v>
      </c>
      <c r="E25" s="220"/>
      <c r="F25" s="221"/>
      <c r="G25" s="221"/>
      <c r="H25" s="222"/>
    </row>
    <row r="26" spans="2:8" ht="34.4" customHeight="1" thickBot="1" x14ac:dyDescent="0.25">
      <c r="B26" s="212" t="s">
        <v>7</v>
      </c>
      <c r="C26" s="213"/>
      <c r="D26" s="102">
        <f>SUM(D14:D25)</f>
        <v>230000</v>
      </c>
      <c r="E26" s="214"/>
      <c r="F26" s="215"/>
      <c r="G26" s="215"/>
      <c r="H26" s="216"/>
    </row>
    <row r="27" spans="2:8" ht="23.1" x14ac:dyDescent="0.2">
      <c r="B27" s="223"/>
      <c r="C27" s="223"/>
      <c r="D27" s="122"/>
      <c r="E27" s="25"/>
      <c r="F27" s="25"/>
      <c r="G27" s="25"/>
      <c r="H27" s="25"/>
    </row>
    <row r="28" spans="2:8" ht="23.1" x14ac:dyDescent="0.2">
      <c r="B28" s="167"/>
      <c r="C28" s="167"/>
      <c r="D28" s="8"/>
      <c r="E28" s="168"/>
      <c r="F28" s="168"/>
      <c r="G28" s="168"/>
      <c r="H28" s="168"/>
    </row>
  </sheetData>
  <mergeCells count="29">
    <mergeCell ref="A1:H1"/>
    <mergeCell ref="E3:H3"/>
    <mergeCell ref="B6:C6"/>
    <mergeCell ref="E6:H6"/>
    <mergeCell ref="B7:B9"/>
    <mergeCell ref="E7:H7"/>
    <mergeCell ref="E8:H8"/>
    <mergeCell ref="E9:H9"/>
    <mergeCell ref="B10:C10"/>
    <mergeCell ref="E10:H10"/>
    <mergeCell ref="B13:C13"/>
    <mergeCell ref="E13:H13"/>
    <mergeCell ref="B14:B25"/>
    <mergeCell ref="E14:H14"/>
    <mergeCell ref="E16:H16"/>
    <mergeCell ref="E17:H17"/>
    <mergeCell ref="E18:H18"/>
    <mergeCell ref="E19:H19"/>
    <mergeCell ref="B26:C26"/>
    <mergeCell ref="E26:H26"/>
    <mergeCell ref="B28:C28"/>
    <mergeCell ref="E28:H28"/>
    <mergeCell ref="E20:H20"/>
    <mergeCell ref="E21:H21"/>
    <mergeCell ref="E22:H22"/>
    <mergeCell ref="E23:H23"/>
    <mergeCell ref="E24:H24"/>
    <mergeCell ref="E25:H25"/>
    <mergeCell ref="B27:C27"/>
  </mergeCells>
  <phoneticPr fontId="3"/>
  <pageMargins left="0.51181102362204722" right="0.11811023622047245" top="0.74803149606299213" bottom="0.39370078740157483" header="0.31496062992125984" footer="0.31496062992125984"/>
  <pageSetup paperSize="9" orientation="portrait" r:id="rId1"/>
  <headerFooter>
    <oddHeader xml:space="preserve">&amp;C&amp;"メイリオ,ボールド"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3"/>
  <sheetViews>
    <sheetView workbookViewId="0">
      <selection activeCell="E8" sqref="E8"/>
    </sheetView>
  </sheetViews>
  <sheetFormatPr defaultRowHeight="12.9" x14ac:dyDescent="0.2"/>
  <cols>
    <col min="3" max="3" width="13.59765625" customWidth="1"/>
    <col min="4" max="4" width="5.19921875" customWidth="1"/>
    <col min="5" max="5" width="11.19921875" bestFit="1" customWidth="1"/>
    <col min="7" max="7" width="9.19921875" bestFit="1" customWidth="1"/>
  </cols>
  <sheetData>
    <row r="1" spans="1:10" ht="46.35" customHeight="1" x14ac:dyDescent="0.2">
      <c r="A1" s="123" t="s">
        <v>116</v>
      </c>
      <c r="B1" s="123"/>
      <c r="C1" s="123"/>
      <c r="D1" s="123"/>
      <c r="E1" s="123"/>
      <c r="F1" s="123"/>
      <c r="G1" s="123"/>
      <c r="H1" s="123"/>
      <c r="I1" s="123"/>
    </row>
    <row r="2" spans="1:10" ht="27.4" customHeight="1" thickBot="1" x14ac:dyDescent="0.25">
      <c r="E2" s="89" t="s">
        <v>1</v>
      </c>
      <c r="F2" s="249" t="str">
        <f>'➀収支決算書（入力用）'!E3</f>
        <v>〇〇校区お助け隊</v>
      </c>
      <c r="G2" s="249"/>
      <c r="H2" s="249"/>
      <c r="I2" s="249"/>
      <c r="J2" s="120"/>
    </row>
    <row r="3" spans="1:10" ht="32.799999999999997" customHeight="1" x14ac:dyDescent="0.2"/>
    <row r="4" spans="1:10" ht="17.75" x14ac:dyDescent="0.2">
      <c r="A4" s="109" t="s">
        <v>26</v>
      </c>
      <c r="B4" s="18" t="s">
        <v>27</v>
      </c>
    </row>
    <row r="6" spans="1:10" ht="28.5" customHeight="1" thickBot="1" x14ac:dyDescent="0.25">
      <c r="B6" s="18" t="s">
        <v>105</v>
      </c>
    </row>
    <row r="7" spans="1:10" ht="18.8" thickTop="1" thickBot="1" x14ac:dyDescent="0.25">
      <c r="B7" s="18"/>
      <c r="G7" s="256" t="s">
        <v>104</v>
      </c>
      <c r="H7" s="257"/>
      <c r="I7" s="258"/>
    </row>
    <row r="8" spans="1:10" ht="24.2" thickTop="1" thickBot="1" x14ac:dyDescent="0.25">
      <c r="F8" s="22" t="s">
        <v>28</v>
      </c>
      <c r="G8" s="265">
        <f>'➀収支決算書（入力用）'!D28</f>
        <v>230000</v>
      </c>
      <c r="H8" s="266"/>
      <c r="I8" s="267"/>
      <c r="J8" s="18" t="s">
        <v>29</v>
      </c>
    </row>
    <row r="9" spans="1:10" ht="39.799999999999997" customHeight="1" thickTop="1" x14ac:dyDescent="0.2"/>
    <row r="10" spans="1:10" ht="17.75" x14ac:dyDescent="0.2">
      <c r="A10" s="109" t="s">
        <v>108</v>
      </c>
      <c r="B10" s="18" t="s">
        <v>106</v>
      </c>
    </row>
    <row r="11" spans="1:10" ht="17.75" x14ac:dyDescent="0.2">
      <c r="A11" s="50"/>
      <c r="B11" s="18" t="s">
        <v>107</v>
      </c>
    </row>
    <row r="12" spans="1:10" ht="23.65" thickBot="1" x14ac:dyDescent="0.25">
      <c r="B12" s="110"/>
      <c r="C12" s="268">
        <v>200000</v>
      </c>
      <c r="D12" s="268"/>
      <c r="E12" s="81" t="s">
        <v>33</v>
      </c>
      <c r="F12" s="269">
        <f>G8</f>
        <v>230000</v>
      </c>
      <c r="G12" s="269"/>
      <c r="H12" s="111" t="s">
        <v>32</v>
      </c>
      <c r="I12" s="111"/>
    </row>
    <row r="13" spans="1:10" ht="26.9" thickTop="1" thickBot="1" x14ac:dyDescent="0.25">
      <c r="F13" s="33"/>
      <c r="G13" s="270">
        <f>MIN(C12,F12)</f>
        <v>200000</v>
      </c>
      <c r="H13" s="271"/>
      <c r="I13" s="272"/>
      <c r="J13" s="18" t="s">
        <v>29</v>
      </c>
    </row>
    <row r="14" spans="1:10" ht="42.45" customHeight="1" thickTop="1" x14ac:dyDescent="0.2">
      <c r="B14" s="112" t="s">
        <v>36</v>
      </c>
      <c r="C14" s="112"/>
      <c r="D14" s="269">
        <f>G8</f>
        <v>230000</v>
      </c>
      <c r="E14" s="269"/>
      <c r="F14" s="113" t="s">
        <v>38</v>
      </c>
      <c r="G14" s="114">
        <v>200000</v>
      </c>
      <c r="H14" s="113" t="s">
        <v>28</v>
      </c>
      <c r="I14" s="273">
        <f>D14-G14</f>
        <v>30000</v>
      </c>
      <c r="J14" s="273"/>
    </row>
    <row r="15" spans="1:10" ht="17.75" x14ac:dyDescent="0.2">
      <c r="A15" s="109" t="s">
        <v>109</v>
      </c>
      <c r="B15" s="42"/>
      <c r="C15" s="42"/>
      <c r="D15" s="42"/>
      <c r="E15" s="42"/>
      <c r="F15" s="42"/>
      <c r="G15" s="42"/>
      <c r="H15" s="42"/>
      <c r="I15" s="42"/>
      <c r="J15" s="42"/>
    </row>
    <row r="16" spans="1:10" ht="18.3" thickBot="1" x14ac:dyDescent="0.25">
      <c r="A16" s="45"/>
      <c r="B16" s="42"/>
      <c r="C16" s="42"/>
      <c r="D16" s="42"/>
      <c r="E16" s="42"/>
      <c r="F16" s="42"/>
      <c r="G16" s="42"/>
      <c r="H16" s="42"/>
      <c r="I16" s="42"/>
      <c r="J16" s="42"/>
    </row>
    <row r="17" spans="1:10" ht="18.8" thickTop="1" thickBot="1" x14ac:dyDescent="0.25">
      <c r="A17" s="250" t="s">
        <v>104</v>
      </c>
      <c r="B17" s="251"/>
      <c r="C17" s="42"/>
      <c r="D17" s="42"/>
      <c r="E17" s="42"/>
      <c r="F17" s="42"/>
      <c r="G17" s="42"/>
      <c r="H17" s="42"/>
      <c r="I17" s="42"/>
      <c r="J17" s="42"/>
    </row>
    <row r="18" spans="1:10" ht="26.9" thickTop="1" thickBot="1" x14ac:dyDescent="0.25">
      <c r="A18" s="274">
        <f>I14</f>
        <v>30000</v>
      </c>
      <c r="B18" s="275"/>
      <c r="C18" s="117" t="s">
        <v>110</v>
      </c>
      <c r="D18" s="116" t="s">
        <v>111</v>
      </c>
      <c r="E18" s="115">
        <f>'②補助金額計算書（入力用）'!E25</f>
        <v>0.5</v>
      </c>
      <c r="F18" s="50" t="s">
        <v>28</v>
      </c>
      <c r="G18" s="252">
        <f>A18*E18</f>
        <v>15000</v>
      </c>
      <c r="H18" s="253"/>
      <c r="I18" s="254"/>
      <c r="J18" s="42" t="s">
        <v>112</v>
      </c>
    </row>
    <row r="19" spans="1:10" ht="18.3" thickTop="1" x14ac:dyDescent="0.2">
      <c r="A19" s="42"/>
      <c r="B19" s="42"/>
      <c r="C19" s="42"/>
      <c r="D19" s="42"/>
      <c r="E19" s="50" t="s">
        <v>55</v>
      </c>
      <c r="F19" s="49"/>
      <c r="G19" s="42"/>
      <c r="H19" s="42"/>
      <c r="I19" s="42"/>
      <c r="J19" s="42"/>
    </row>
    <row r="20" spans="1:10" ht="17.75" x14ac:dyDescent="0.2">
      <c r="A20" s="42"/>
      <c r="B20" s="255" t="s">
        <v>113</v>
      </c>
      <c r="C20" s="255"/>
      <c r="D20" s="255"/>
      <c r="E20" s="255"/>
      <c r="F20" s="49"/>
      <c r="G20" s="42"/>
      <c r="H20" s="42"/>
      <c r="I20" s="42"/>
      <c r="J20" s="42"/>
    </row>
    <row r="21" spans="1:10" ht="17.75" x14ac:dyDescent="0.2">
      <c r="A21" s="42"/>
      <c r="B21" s="203" t="s">
        <v>46</v>
      </c>
      <c r="C21" s="263"/>
      <c r="D21" s="264"/>
      <c r="E21" s="23">
        <v>1</v>
      </c>
      <c r="F21" s="42"/>
      <c r="G21" s="42"/>
      <c r="H21" s="42"/>
      <c r="I21" s="42"/>
      <c r="J21" s="42"/>
    </row>
    <row r="22" spans="1:10" ht="17.75" x14ac:dyDescent="0.2">
      <c r="A22" s="42"/>
      <c r="B22" s="203" t="s">
        <v>47</v>
      </c>
      <c r="C22" s="263"/>
      <c r="D22" s="264"/>
      <c r="E22" s="23">
        <v>0.9</v>
      </c>
      <c r="F22" s="42"/>
      <c r="G22" s="42"/>
      <c r="H22" s="42"/>
      <c r="I22" s="42"/>
      <c r="J22" s="42"/>
    </row>
    <row r="23" spans="1:10" ht="17.75" x14ac:dyDescent="0.2">
      <c r="A23" s="42"/>
      <c r="B23" s="203" t="s">
        <v>48</v>
      </c>
      <c r="C23" s="263"/>
      <c r="D23" s="264"/>
      <c r="E23" s="23">
        <v>0.7</v>
      </c>
      <c r="F23" s="42"/>
      <c r="G23" s="42"/>
      <c r="H23" s="42"/>
      <c r="I23" s="42"/>
      <c r="J23" s="42"/>
    </row>
    <row r="24" spans="1:10" ht="17.75" x14ac:dyDescent="0.2">
      <c r="A24" s="42"/>
      <c r="B24" s="203" t="s">
        <v>49</v>
      </c>
      <c r="C24" s="263"/>
      <c r="D24" s="264"/>
      <c r="E24" s="23">
        <v>0.5</v>
      </c>
      <c r="F24" s="42"/>
      <c r="G24" s="42"/>
      <c r="H24" s="42"/>
      <c r="I24" s="42"/>
      <c r="J24" s="42"/>
    </row>
    <row r="25" spans="1:10" ht="17.75" x14ac:dyDescent="0.2">
      <c r="A25" s="42"/>
      <c r="B25" s="203" t="s">
        <v>50</v>
      </c>
      <c r="C25" s="263"/>
      <c r="D25" s="264"/>
      <c r="E25" s="23">
        <v>0.3</v>
      </c>
      <c r="F25" s="42"/>
      <c r="G25" s="42"/>
      <c r="H25" s="42"/>
      <c r="I25" s="42"/>
      <c r="J25" s="42"/>
    </row>
    <row r="26" spans="1:10" ht="17.75" x14ac:dyDescent="0.2">
      <c r="A26" s="42"/>
      <c r="B26" s="203" t="s">
        <v>51</v>
      </c>
      <c r="C26" s="263"/>
      <c r="D26" s="264"/>
      <c r="E26" s="23">
        <v>0.1</v>
      </c>
      <c r="F26" s="42"/>
      <c r="G26" s="42"/>
      <c r="H26" s="42"/>
      <c r="I26" s="42"/>
      <c r="J26" s="42"/>
    </row>
    <row r="27" spans="1:10" ht="17.75" x14ac:dyDescent="0.2">
      <c r="A27" s="42"/>
      <c r="B27" s="42"/>
      <c r="C27" s="42"/>
      <c r="D27" s="42"/>
      <c r="E27" s="42"/>
      <c r="F27" s="42"/>
      <c r="G27" s="42"/>
      <c r="H27" s="42"/>
      <c r="I27" s="42"/>
      <c r="J27" s="42"/>
    </row>
    <row r="28" spans="1:10" ht="17.75" x14ac:dyDescent="0.2">
      <c r="A28" s="42"/>
      <c r="B28" s="42"/>
      <c r="C28" s="42"/>
      <c r="D28" s="42"/>
      <c r="E28" s="42"/>
      <c r="F28" s="42"/>
      <c r="G28" s="42"/>
      <c r="H28" s="42"/>
      <c r="I28" s="42"/>
      <c r="J28" s="42"/>
    </row>
    <row r="30" spans="1:10" ht="25.8" customHeight="1" x14ac:dyDescent="0.2">
      <c r="A30" s="119" t="s">
        <v>115</v>
      </c>
      <c r="B30" s="18" t="s">
        <v>53</v>
      </c>
      <c r="C30" s="276">
        <f>G13</f>
        <v>200000</v>
      </c>
      <c r="D30" s="276"/>
      <c r="E30" s="118" t="s">
        <v>114</v>
      </c>
      <c r="F30" s="33" t="s">
        <v>35</v>
      </c>
      <c r="G30" s="262">
        <f>MAX(G18,0)</f>
        <v>15000</v>
      </c>
      <c r="H30" s="262"/>
      <c r="I30" s="262"/>
    </row>
    <row r="31" spans="1:10" ht="18.3" thickBot="1" x14ac:dyDescent="0.25">
      <c r="C31" s="32"/>
      <c r="D31" s="32"/>
      <c r="E31" s="32"/>
      <c r="F31" s="32"/>
      <c r="G31" s="32"/>
      <c r="H31" s="32"/>
    </row>
    <row r="32" spans="1:10" ht="33.85" thickTop="1" thickBot="1" x14ac:dyDescent="0.25">
      <c r="C32" s="32"/>
      <c r="D32" s="32"/>
      <c r="E32" s="32"/>
      <c r="F32" s="53" t="s">
        <v>75</v>
      </c>
      <c r="G32" s="259">
        <f>C30+G30</f>
        <v>215000</v>
      </c>
      <c r="H32" s="260"/>
      <c r="I32" s="261"/>
      <c r="J32" t="s">
        <v>112</v>
      </c>
    </row>
    <row r="33" ht="13.45" thickTop="1" x14ac:dyDescent="0.2"/>
  </sheetData>
  <mergeCells count="22">
    <mergeCell ref="G32:I32"/>
    <mergeCell ref="G30:I30"/>
    <mergeCell ref="B22:D22"/>
    <mergeCell ref="G8:I8"/>
    <mergeCell ref="C12:D12"/>
    <mergeCell ref="F12:G12"/>
    <mergeCell ref="G13:I13"/>
    <mergeCell ref="D14:E14"/>
    <mergeCell ref="I14:J14"/>
    <mergeCell ref="B21:D21"/>
    <mergeCell ref="A18:B18"/>
    <mergeCell ref="B23:D23"/>
    <mergeCell ref="B24:D24"/>
    <mergeCell ref="B25:D25"/>
    <mergeCell ref="B26:D26"/>
    <mergeCell ref="C30:D30"/>
    <mergeCell ref="A1:I1"/>
    <mergeCell ref="F2:I2"/>
    <mergeCell ref="A17:B17"/>
    <mergeCell ref="G18:I18"/>
    <mergeCell ref="B20:E20"/>
    <mergeCell ref="G7:I7"/>
  </mergeCells>
  <phoneticPr fontId="3"/>
  <pageMargins left="1.1023622047244095"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★★使い方★★</vt:lpstr>
      <vt:lpstr>➀収支決算書（入力用）</vt:lpstr>
      <vt:lpstr>②補助金額計算書（入力用）</vt:lpstr>
      <vt:lpstr>②-2消耗品計算シート</vt:lpstr>
      <vt:lpstr>③奨励金計算シート（200円）</vt:lpstr>
      <vt:lpstr>③奨励金計算シート（100円)</vt:lpstr>
      <vt:lpstr>➀収支決算書 (提出用　入力部分無し)</vt:lpstr>
      <vt:lpstr>②補助金額計算書 (提出用　入力部分無し)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2025-01-29T04:40:39Z</cp:lastPrinted>
  <dcterms:created xsi:type="dcterms:W3CDTF">2024-03-21T09:20:41Z</dcterms:created>
  <dcterms:modified xsi:type="dcterms:W3CDTF">2025-02-10T00:13:39Z</dcterms:modified>
</cp:coreProperties>
</file>