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5年度\決算統計\01普通会計\R3財政状況資料集\05市町村確認表\★確認完了版\★シート差し替え完了\"/>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AA31" i="12"/>
  <c r="AA30" i="12"/>
  <c r="AA29" i="12"/>
  <c r="AA28" i="12"/>
  <c r="AA9"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CO39"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<sst xmlns="http://schemas.openxmlformats.org/spreadsheetml/2006/main" count="1117" uniqueCount="637">
  <si>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</si>
  <si>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</si>
  <si>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</si>
  <si>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</si>
  <si>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</si>
  <si>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</si>
  <si>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</si>
  <si>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</si>
  <si>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</si>
  <si>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</si>
  <si>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</si>
  <si>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</si>
  <si>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</si>
  <si>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</si>
  <si>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</si>
  <si>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</si>
  <si>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</si>
  <si>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</si>
  <si>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</si>
  <si>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</si>
  <si>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</si>
  <si>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</si>
  <si>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</si>
  <si>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</si>
  <si>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</si>
  <si>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</si>
  <si>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</si>
  <si>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</si>
  <si>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</si>
  <si>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</si>
  <si>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</si>
  <si>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</si>
  <si>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</si>
  <si>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</si>
  <si>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</si>
  <si>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</si>
  <si>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</si>
  <si>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</si>
  <si>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</si>
  <si>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</si>
  <si>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</si>
  <si>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</si>
  <si>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</si>
  <si>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</si>
  <si>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</si>
  <si>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</si>
  <si>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</si>
  <si>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</si>
  <si>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</si>
  <si>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</si>
  <si>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</si>
  <si>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</si>
  <si>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</si>
  <si>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</si>
  <si>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</si>
  <si>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</si>
  <si>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</si>
  <si>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</si>
  <si>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</si>
  <si>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</si>
  <si>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</si>
  <si>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</si>
  <si>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</si>
  <si>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</si>
  <si>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</si>
  <si>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</si>
  <si>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</si>
  <si>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</si>
  <si>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</si>
  <si>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</si>
  <si>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</si>
  <si>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</si>
  <si>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</si>
  <si>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</si>
  <si>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</si>
  <si>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</si>
  <si>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</si>
  <si>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</si>
  <si>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</si>
  <si>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</si>
  <si>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</si>
  <si>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</si>
  <si>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</si>
  <si>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</si>
  <si>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</si>
  <si>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</si>
  <si>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</si>
  <si>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</si>
  <si>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</si>
  <si>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</si>
  <si>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</si>
  <si>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</si>
  <si>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</si>
  <si>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</si>
  <si>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</si>
  <si>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</si>
  <si>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</si>
  <si>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</si>
  <si>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</si>
  <si>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</si>
  <si>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</si>
  <si>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</si>
  <si>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</si>
  <si>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</si>
  <si>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</si>
  <si>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</si>
  <si>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</si>
  <si>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</si>
  <si>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</si>
  <si>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</si>
  <si>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</si>
  <si>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</si>
  <si>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</si>
  <si>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</si>
  <si>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</si>
  <si>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</si>
  <si>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</si>
  <si>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</si>
  <si>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</si>
  <si>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</si>
  <si>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</si>
  <si>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</si>
  <si>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</si>
  <si>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</si>
  <si>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</si>
  <si>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</si>
  <si>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</si>
  <si>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</si>
  <si>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</si>
  <si>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</si>
  <si>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</si>
  <si>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</si>
  <si>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</si>
  <si>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</si>
  <si>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</si>
  <si>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</si>
  <si>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</si>
  <si>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</si>
  <si>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</si>
  <si>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</si>
  <si>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</si>
  <si>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</si>
  <si>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</si>
  <si>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</si>
  <si>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</si>
  <si>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</si>
  <si>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</si>
  <si>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</si>
  <si>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</si>
  <si>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</si>
  <si>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</si>
  <si>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</si>
  <si>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</si>
  <si>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</si>
  <si>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</si>
  <si>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</si>
  <si>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</si>
  <si>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</si>
  <si>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</si>
  <si>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</si>
  <si>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</si>
  <si>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</si>
  <si>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</si>
  <si>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</si>
  <si>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</si>
  <si>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</si>
  <si>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</si>
  <si>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</si>
  <si>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</si>
  <si>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</si>
  <si>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</si>
  <si>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</si>
  <si>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</si>
  <si>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</si>
  <si>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</si>
  <si>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</si>
  <si>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</si>
  <si>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</si>
  <si>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</si>
  <si>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</si>
  <si>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</si>
  <si>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</si>
  <si>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</si>
  <si>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</si>
  <si>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</si>
  <si>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</si>
  <si>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</si>
  <si>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</si>
  <si>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</si>
  <si>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</si>
  <si>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</si>
  <si>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</si>
  <si>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</si>
  <si>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</si>
  <si>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</si>
  <si>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</si>
  <si>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</si>
  <si>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</si>
  <si>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</si>
  <si>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</si>
  <si>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</si>
  <si>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</si>
  <si>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</si>
  <si>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</si>
  <si>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</si>
  <si>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</si>
  <si>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</si>
  <si>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</si>
  <si>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</si>
  <si>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</si>
  <si>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</si>
  <si>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</si>
  <si>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</si>
  <si>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</si>
  <si>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</si>
  <si>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</si>
  <si>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</si>
  <si>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</si>
  <si>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</si>
  <si>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</si>
  <si>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大分県大分市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</si>
  <si>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</si>
  <si>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</si>
  <si>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</si>
  <si>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</si>
  <si>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</si>
  <si>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</si>
  <si>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</si>
  <si>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</si>
  <si>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</si>
  <si>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</si>
  <si>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</si>
  <si>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</si>
  <si>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</si>
  <si>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</si>
  <si>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</si>
  <si>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</si>
  <si>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</si>
  <si>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</si>
  <si>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</si>
  <si>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</si>
  <si>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</si>
  <si>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</si>
  <si>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</si>
  <si>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</si>
  <si>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</si>
  <si>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</si>
  <si>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</si>
  <si>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</si>
  <si>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</si>
  <si>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</si>
  <si>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</si>
  <si>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</si>
  <si>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</si>
  <si>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</si>
  <si>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</si>
  <si>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</si>
  <si>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</si>
  <si>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</si>
  <si>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</si>
  <si>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</si>
  <si>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</si>
  <si>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</si>
  <si>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</si>
  <si>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</si>
  <si>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</si>
  <si>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</si>
  <si>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</si>
  <si>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</si>
  <si>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</si>
  <si>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</si>
  <si>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</si>
  <si>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</si>
  <si>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</si>
  <si>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</si>
  <si>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</si>
  <si>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</si>
  <si>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</si>
  <si>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</si>
  <si>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</si>
  <si>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</si>
  <si>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</si>
  <si>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</si>
  <si>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</si>
  <si>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</si>
  <si>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</si>
  <si>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</si>
  <si>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</si>
  <si>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</si>
  <si>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</si>
  <si>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</si>
  <si>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</si>
  <si>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</si>
  <si>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</si>
  <si>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</si>
  <si>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</si>
  <si>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</si>
  <si>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</si>
  <si>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</si>
  <si>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</si>
  <si>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</si>
  <si>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</si>
  <si>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</si>
  <si>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</si>
  <si>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</si>
  <si>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</si>
  <si>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</si>
  <si>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</si>
  <si>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</si>
  <si>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</si>
  <si>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</si>
  <si>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</si>
  <si>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</si>
  <si>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</si>
  <si>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</si>
  <si>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</si>
  <si>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</si>
  <si>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</si>
  <si>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</si>
  <si>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</si>
  <si>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</si>
  <si>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</si>
  <si>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</si>
  <si>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</si>
  <si>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</si>
  <si>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</si>
  <si>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</si>
  <si>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</si>
  <si>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</si>
  <si>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</si>
  <si>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</si>
  <si>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</si>
  <si>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</si>
  <si>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</si>
  <si>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</si>
  <si>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</si>
  <si>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</si>
  <si>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</si>
  <si>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</si>
  <si>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</si>
  <si>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</si>
  <si>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</si>
  <si>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</si>
  <si>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</si>
  <si>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</si>
  <si>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</si>
  <si>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</si>
  <si>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</si>
  <si>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</si>
  <si>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</si>
  <si>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</si>
  <si>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</si>
  <si>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</si>
  <si>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</si>
  <si>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</si>
  <si>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</si>
  <si>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</si>
  <si>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</si>
  <si>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</si>
  <si>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</si>
  <si>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</si>
  <si>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</si>
  <si>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</si>
  <si>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</si>
  <si>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</si>
  <si>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</si>
  <si>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</si>
  <si>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</si>
  <si>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</si>
  <si>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</si>
  <si>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</si>
  <si>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</si>
  <si>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</si>
  <si>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</si>
  <si>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大分県大分市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</si>
  <si>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</si>
  <si>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</si>
  <si>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</si>
  <si>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</si>
  <si>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</si>
  <si>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</si>
  <si>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</si>
  <si>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</si>
  <si>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</si>
  <si>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</si>
  <si>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</si>
  <si>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</si>
  <si>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</si>
  <si>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</si>
  <si>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</si>
  <si>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</si>
  <si>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</si>
  <si>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</si>
  <si>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</si>
  <si>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</si>
  <si>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</si>
  <si>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</si>
  <si>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t>
    <phoneticPr fontId="5"/>
  </si>
  <si>
    <t>大分駅南土地区画整理清算事業特別会計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</si>
  <si>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</si>
  <si>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</si>
  <si>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</si>
  <si>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</si>
  <si>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</si>
  <si>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</si>
  <si>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</si>
  <si>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</si>
  <si>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</si>
  <si>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</si>
  <si>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</si>
  <si>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</si>
  <si>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</si>
  <si>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</si>
  <si>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</si>
  <si>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</si>
  <si>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</si>
  <si>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</si>
  <si>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</si>
  <si>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</si>
  <si>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</si>
  <si>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公設地方卸売市場事業特別会計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</si>
  <si>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</si>
  <si>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</si>
  <si>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</si>
  <si>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</si>
  <si>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</si>
  <si>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</si>
  <si>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</si>
  <si>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</si>
  <si>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</si>
  <si>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</si>
  <si>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</si>
  <si>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</si>
  <si>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</si>
  <si>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</si>
  <si>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</si>
  <si>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</si>
  <si>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</si>
  <si>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</si>
  <si>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</si>
  <si>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</si>
  <si>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</si>
  <si>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</si>
  <si>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</si>
  <si>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</si>
  <si>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</si>
  <si>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</si>
  <si>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</si>
  <si>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</si>
  <si>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</si>
  <si>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</si>
  <si>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</si>
  <si>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</si>
  <si>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</si>
  <si>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</si>
  <si>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</si>
  <si>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</si>
  <si>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</si>
  <si>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</si>
  <si>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</si>
  <si>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</si>
  <si>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</si>
  <si>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</si>
  <si>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</si>
  <si>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</si>
  <si>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</si>
  <si>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</si>
  <si>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</si>
  <si>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</si>
  <si>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</si>
  <si>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</si>
  <si>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</si>
  <si>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</si>
  <si>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</si>
  <si>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</si>
  <si>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</si>
  <si>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</si>
  <si>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</si>
  <si>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</si>
  <si>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</si>
  <si>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</si>
  <si>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</si>
  <si>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</si>
  <si>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</si>
  <si>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</si>
  <si>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</si>
  <si>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</si>
  <si>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</si>
  <si>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</si>
  <si>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</si>
  <si>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</si>
  <si>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</si>
  <si>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</si>
  <si>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</si>
  <si>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</si>
  <si>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</si>
  <si>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</si>
  <si>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</si>
  <si>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</si>
  <si>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</si>
  <si>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</si>
  <si>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</si>
  <si>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</si>
  <si>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</si>
  <si>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</si>
  <si>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</si>
  <si>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</si>
  <si>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</si>
  <si>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</si>
  <si>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</si>
  <si>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</si>
  <si>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</si>
  <si>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</si>
  <si>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</si>
  <si>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</si>
  <si>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</si>
  <si>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</si>
  <si>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</si>
  <si>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</si>
  <si>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</si>
  <si>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</si>
  <si>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</si>
  <si>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</si>
  <si>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</si>
  <si>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</si>
  <si>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</si>
  <si>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</si>
  <si>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</si>
  <si>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</si>
  <si>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</si>
  <si>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</si>
  <si>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</si>
  <si>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</si>
  <si>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</si>
  <si>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</si>
  <si>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</si>
  <si>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</si>
  <si>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</si>
  <si>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</si>
  <si>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</si>
  <si>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</si>
  <si>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</si>
  <si>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</si>
  <si>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</si>
  <si>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</si>
  <si>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</si>
  <si>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</si>
  <si>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</si>
  <si>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</si>
  <si>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</si>
  <si>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</si>
  <si>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</si>
  <si>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</si>
  <si>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</si>
  <si>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</si>
  <si>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</si>
  <si>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</si>
  <si>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</si>
  <si>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</si>
  <si>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</si>
  <si>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</si>
  <si>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</si>
  <si>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</si>
  <si>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</si>
  <si>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</si>
  <si>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</si>
  <si>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</si>
  <si>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</si>
  <si>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</si>
  <si>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</si>
  <si>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</si>
  <si>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</si>
  <si>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</si>
  <si>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</si>
  <si>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</si>
  <si>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</si>
  <si>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</si>
  <si>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</si>
  <si>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</si>
  <si>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</si>
  <si>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</si>
  <si>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</si>
  <si>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</si>
  <si>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</si>
  <si>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</si>
  <si>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2.75</t>
  </si>
  <si>
    <t>▲ 0.26</t>
  </si>
  <si>
    <t>▲ 2.11</t>
  </si>
  <si>
    <t>▲ 0.07</t>
  </si>
  <si>
    <t>水道事業会計</t>
  </si>
  <si>
    <t>一般会計</t>
  </si>
  <si>
    <t>国民健康保険特別会計</t>
  </si>
  <si>
    <t>公共下水道事業会計</t>
  </si>
  <si>
    <t>公設地方卸売市場事業特別会計</t>
  </si>
  <si>
    <t>介護保険特別会計</t>
  </si>
  <si>
    <t>後期高齢者医療特別会計</t>
  </si>
  <si>
    <t>土地取得特別会計</t>
  </si>
  <si>
    <t>その他会計（赤字）</t>
  </si>
  <si>
    <t>その他会計（黒字）</t>
  </si>
  <si>
    <t>H28末</t>
    <phoneticPr fontId="5"/>
  </si>
  <si>
    <t>H29末</t>
    <phoneticPr fontId="5"/>
  </si>
  <si>
    <t>H30末</t>
    <phoneticPr fontId="5"/>
  </si>
  <si>
    <t>R01末</t>
    <phoneticPr fontId="5"/>
  </si>
  <si>
    <t>R02末</t>
    <phoneticPr fontId="5"/>
  </si>
  <si>
    <t>―</t>
    <phoneticPr fontId="2"/>
  </si>
  <si>
    <t>―</t>
    <phoneticPr fontId="2"/>
  </si>
  <si>
    <t>―</t>
    <phoneticPr fontId="2"/>
  </si>
  <si>
    <t>市有財産整備基金</t>
    <rPh sb="0" eb="2">
      <t>シユウ</t>
    </rPh>
    <rPh sb="2" eb="4">
      <t>ザイサン</t>
    </rPh>
    <rPh sb="4" eb="6">
      <t>セイビ</t>
    </rPh>
    <rPh sb="6" eb="8">
      <t>キキン</t>
    </rPh>
    <phoneticPr fontId="5"/>
  </si>
  <si>
    <t>廃棄物処理施設整備基金</t>
    <rPh sb="0" eb="3">
      <t>ハイキブツ</t>
    </rPh>
    <rPh sb="3" eb="5">
      <t>ショリ</t>
    </rPh>
    <rPh sb="5" eb="7">
      <t>シセツ</t>
    </rPh>
    <rPh sb="7" eb="9">
      <t>セイビ</t>
    </rPh>
    <rPh sb="9" eb="11">
      <t>キキン</t>
    </rPh>
    <phoneticPr fontId="5"/>
  </si>
  <si>
    <t>森林環境譲与税基金</t>
    <rPh sb="0" eb="2">
      <t>シンリン</t>
    </rPh>
    <rPh sb="2" eb="4">
      <t>カンキョウ</t>
    </rPh>
    <rPh sb="4" eb="6">
      <t>ジョウヨ</t>
    </rPh>
    <rPh sb="6" eb="7">
      <t>ゼイ</t>
    </rPh>
    <rPh sb="7" eb="9">
      <t>キキン</t>
    </rPh>
    <phoneticPr fontId="5"/>
  </si>
  <si>
    <t>地球環境保全基金</t>
    <rPh sb="0" eb="2">
      <t>チキュウ</t>
    </rPh>
    <rPh sb="2" eb="4">
      <t>カンキョウ</t>
    </rPh>
    <rPh sb="4" eb="6">
      <t>ホゼン</t>
    </rPh>
    <rPh sb="6" eb="8">
      <t>キキン</t>
    </rPh>
    <phoneticPr fontId="5"/>
  </si>
  <si>
    <t>新型コロナウイルス感染症対応事業資金調達支援基金</t>
    <phoneticPr fontId="2"/>
  </si>
  <si>
    <t>‐</t>
    <phoneticPr fontId="2"/>
  </si>
  <si>
    <t>基金から821百万円繰入</t>
    <rPh sb="0" eb="2">
      <t>キキン</t>
    </rPh>
    <rPh sb="7" eb="9">
      <t>ヒャクマン</t>
    </rPh>
    <rPh sb="9" eb="10">
      <t>エン</t>
    </rPh>
    <rPh sb="10" eb="12">
      <t>クリイ</t>
    </rPh>
    <phoneticPr fontId="19"/>
  </si>
  <si>
    <t>-</t>
    <phoneticPr fontId="2"/>
  </si>
  <si>
    <t>-</t>
    <phoneticPr fontId="5"/>
  </si>
  <si>
    <t>基金から470百万円繰入</t>
    <rPh sb="0" eb="2">
      <t>キキン</t>
    </rPh>
    <rPh sb="7" eb="9">
      <t>ヒャクマン</t>
    </rPh>
    <rPh sb="9" eb="10">
      <t>エン</t>
    </rPh>
    <rPh sb="10" eb="12">
      <t>クリイ</t>
    </rPh>
    <phoneticPr fontId="19"/>
  </si>
  <si>
    <t>-</t>
    <phoneticPr fontId="5"/>
  </si>
  <si>
    <t>-</t>
    <phoneticPr fontId="2"/>
  </si>
  <si>
    <t>-</t>
    <phoneticPr fontId="2"/>
  </si>
  <si>
    <t>-</t>
    <phoneticPr fontId="2"/>
  </si>
  <si>
    <t>基金からの繰り入れなし</t>
    <phoneticPr fontId="2"/>
  </si>
  <si>
    <t>法適用企業</t>
    <phoneticPr fontId="5"/>
  </si>
  <si>
    <t>法非適用企業</t>
    <phoneticPr fontId="5"/>
  </si>
  <si>
    <t>-</t>
    <phoneticPr fontId="5"/>
  </si>
  <si>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</si>
  <si>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基金からの繰り入れなし</t>
    <rPh sb="0" eb="2">
      <t>キキン</t>
    </rPh>
    <rPh sb="5" eb="6">
      <t>ク</t>
    </rPh>
    <rPh sb="7" eb="8">
      <t>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</si>
  <si>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</si>
  <si>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基金から122百万円繰入</t>
    <rPh sb="0" eb="2">
      <t>キキン</t>
    </rPh>
    <rPh sb="7" eb="10">
      <t>ヒャクマンエン</t>
    </rPh>
    <rPh sb="10" eb="11">
      <t>クリ</t>
    </rPh>
    <rPh sb="11" eb="12">
      <t>イ</t>
    </rPh>
    <phoneticPr fontId="2"/>
  </si>
  <si>
    <t>大分県市町村会館管理組合</t>
    <rPh sb="0" eb="3">
      <t>オオイタケン</t>
    </rPh>
    <rPh sb="3" eb="6">
      <t>シチョウソン</t>
    </rPh>
    <rPh sb="6" eb="8">
      <t>カイカン</t>
    </rPh>
    <rPh sb="8" eb="10">
      <t>カンリ</t>
    </rPh>
    <rPh sb="10" eb="12">
      <t>クミアイ</t>
    </rPh>
    <phoneticPr fontId="2"/>
  </si>
  <si>
    <t>おおいた勤労者サービスセンター</t>
    <rPh sb="4" eb="7">
      <t>キンロウシャ</t>
    </rPh>
    <phoneticPr fontId="2"/>
  </si>
  <si>
    <t>大分精算</t>
    <rPh sb="0" eb="2">
      <t>オオイタ</t>
    </rPh>
    <rPh sb="2" eb="4">
      <t>セイサン</t>
    </rPh>
    <phoneticPr fontId="2"/>
  </si>
  <si>
    <t>大分水産物精算</t>
    <rPh sb="0" eb="2">
      <t>オオイタ</t>
    </rPh>
    <rPh sb="2" eb="5">
      <t>スイサンブツ</t>
    </rPh>
    <rPh sb="5" eb="7">
      <t>セイサン</t>
    </rPh>
    <phoneticPr fontId="2"/>
  </si>
  <si>
    <t>大分市高崎山管理公社</t>
    <rPh sb="0" eb="3">
      <t>オオイタシ</t>
    </rPh>
    <rPh sb="3" eb="6">
      <t>タカサキヤマ</t>
    </rPh>
    <rPh sb="6" eb="8">
      <t>カンリ</t>
    </rPh>
    <rPh sb="8" eb="10">
      <t>コウシャ</t>
    </rPh>
    <phoneticPr fontId="2"/>
  </si>
  <si>
    <t>大分県地域成人病検診協会</t>
    <rPh sb="0" eb="3">
      <t>オオイタケン</t>
    </rPh>
    <rPh sb="3" eb="5">
      <t>チイキ</t>
    </rPh>
    <rPh sb="5" eb="8">
      <t>セイジンビョウ</t>
    </rPh>
    <rPh sb="8" eb="10">
      <t>ケンシン</t>
    </rPh>
    <rPh sb="10" eb="12">
      <t>キョウカイ</t>
    </rPh>
    <phoneticPr fontId="2"/>
  </si>
  <si>
    <t>大分まちなか倶楽部</t>
    <rPh sb="0" eb="2">
      <t>オオイタ</t>
    </rPh>
    <rPh sb="6" eb="9">
      <t>クラブ</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</si>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</sst>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3DDB-4953-93AE-835E37AF56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47570</c:v>
                </c:pt>
                <c:pt idx="1">
                  <c:v>42123</c:v>
                </c:pt>
                <c:pt idx="2">
                  <c:v>45482</c:v>
                </c:pt>
                <c:pt idx="3">
                  <c:v>47206</c:v>
                </c:pt>
                <c:pt idx="4">
                  <c:v>41525</c:v>
                </c:pt>
              </c:numCache>
            </c:numRef>
          </c:val>
          <c:smooth val="0"/>
          <c:extLst>
            <c:ext xmlns:c16="http://schemas.microsoft.com/office/drawing/2014/chart" uri="{C3380CC4-5D6E-409C-BE32-E72D297353CC}">
              <c16:uniqueId val="{00000001-3DDB-4953-93AE-835E37AF56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4.16</c:v>
                </c:pt>
                <c:pt idx="1">
                  <c:v>3.9</c:v>
                </c:pt>
                <c:pt idx="2">
                  <c:v>1.78</c:v>
                </c:pt>
                <c:pt idx="3">
                  <c:v>2.97</c:v>
                </c:pt>
                <c:pt idx="4">
                  <c:v>6.25</c:v>
                </c:pt>
              </c:numCache>
            </c:numRef>
          </c:val>
          <c:extLst>
            <c:ext xmlns:c16="http://schemas.microsoft.com/office/drawing/2014/chart" uri="{C3380CC4-5D6E-409C-BE32-E72D297353CC}">
              <c16:uniqueId val="{00000000-20D3-4ADE-AFA7-A24E87CD62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6.8</c:v>
                </c:pt>
                <c:pt idx="1">
                  <c:v>6.82</c:v>
                </c:pt>
                <c:pt idx="2">
                  <c:v>6.8</c:v>
                </c:pt>
                <c:pt idx="3">
                  <c:v>5.41</c:v>
                </c:pt>
                <c:pt idx="4">
                  <c:v>4.6500000000000004</c:v>
                </c:pt>
              </c:numCache>
            </c:numRef>
          </c:val>
          <c:extLst>
            <c:ext xmlns:c16="http://schemas.microsoft.com/office/drawing/2014/chart" uri="{C3380CC4-5D6E-409C-BE32-E72D297353CC}">
              <c16:uniqueId val="{00000001-20D3-4ADE-AFA7-A24E87CD62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-2.75</c:v>
                </c:pt>
                <c:pt idx="1">
                  <c:v>-0.26</c:v>
                </c:pt>
                <c:pt idx="2">
                  <c:v>-2.11</c:v>
                </c:pt>
                <c:pt idx="3">
                  <c:v>-7.0000000000000007E-2</c:v>
                </c:pt>
                <c:pt idx="4">
                  <c:v>2.9</c:v>
                </c:pt>
              </c:numCache>
            </c:numRef>
          </c:val>
          <c:smooth val="0"/>
          <c:extLst>
            <c:ext xmlns:c16="http://schemas.microsoft.com/office/drawing/2014/chart" uri="{C3380CC4-5D6E-409C-BE32-E72D297353CC}">
              <c16:uniqueId val="{00000002-20D3-4ADE-AFA7-A24E87CD62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FFB-41BD-9132-CBF0C10A1C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FB-41BD-9132-CBF0C10A1CEE}"/>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FFB-41BD-9132-CBF0C10A1CE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DFFB-41BD-9132-CBF0C10A1CEE}"/>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0.01</c:v>
                </c:pt>
                <c:pt idx="8">
                  <c:v>#N/A</c:v>
                </c:pt>
                <c:pt idx="9">
                  <c:v>0.18</c:v>
                </c:pt>
              </c:numCache>
            </c:numRef>
          </c:val>
          <c:extLst>
            <c:ext xmlns:c16="http://schemas.microsoft.com/office/drawing/2014/chart" uri="{C3380CC4-5D6E-409C-BE32-E72D297353CC}">
              <c16:uniqueId val="{00000004-DFFB-41BD-9132-CBF0C10A1CEE}"/>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0.12</c:v>
                </c:pt>
                <c:pt idx="4">
                  <c:v>#N/A</c:v>
                </c:pt>
                <c:pt idx="5">
                  <c:v>0.15</c:v>
                </c:pt>
                <c:pt idx="6">
                  <c:v>#N/A</c:v>
                </c:pt>
                <c:pt idx="7">
                  <c:v>0.26</c:v>
                </c:pt>
                <c:pt idx="8">
                  <c:v>#N/A</c:v>
                </c:pt>
                <c:pt idx="9">
                  <c:v>0.27</c:v>
                </c:pt>
              </c:numCache>
            </c:numRef>
          </c:val>
          <c:extLst>
            <c:ext xmlns:c16="http://schemas.microsoft.com/office/drawing/2014/chart" uri="{C3380CC4-5D6E-409C-BE32-E72D297353CC}">
              <c16:uniqueId val="{00000005-DFFB-41BD-9132-CBF0C10A1CEE}"/>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1.26</c:v>
                </c:pt>
                <c:pt idx="2">
                  <c:v>#N/A</c:v>
                </c:pt>
                <c:pt idx="3">
                  <c:v>1.34</c:v>
                </c:pt>
                <c:pt idx="4">
                  <c:v>#N/A</c:v>
                </c:pt>
                <c:pt idx="5">
                  <c:v>1.17</c:v>
                </c:pt>
                <c:pt idx="6">
                  <c:v>#N/A</c:v>
                </c:pt>
                <c:pt idx="7">
                  <c:v>0.98</c:v>
                </c:pt>
                <c:pt idx="8">
                  <c:v>#N/A</c:v>
                </c:pt>
                <c:pt idx="9">
                  <c:v>0.81</c:v>
                </c:pt>
              </c:numCache>
            </c:numRef>
          </c:val>
          <c:extLst>
            <c:ext xmlns:c16="http://schemas.microsoft.com/office/drawing/2014/chart" uri="{C3380CC4-5D6E-409C-BE32-E72D297353CC}">
              <c16:uniqueId val="{00000006-DFFB-41BD-9132-CBF0C10A1CE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2.15</c:v>
                </c:pt>
                <c:pt idx="2">
                  <c:v>#N/A</c:v>
                </c:pt>
                <c:pt idx="3">
                  <c:v>1.96</c:v>
                </c:pt>
                <c:pt idx="4">
                  <c:v>#N/A</c:v>
                </c:pt>
                <c:pt idx="5">
                  <c:v>1.66</c:v>
                </c:pt>
                <c:pt idx="6">
                  <c:v>#N/A</c:v>
                </c:pt>
                <c:pt idx="7">
                  <c:v>1.63</c:v>
                </c:pt>
                <c:pt idx="8">
                  <c:v>#N/A</c:v>
                </c:pt>
                <c:pt idx="9">
                  <c:v>2.66</c:v>
                </c:pt>
              </c:numCache>
            </c:numRef>
          </c:val>
          <c:extLst>
            <c:ext xmlns:c16="http://schemas.microsoft.com/office/drawing/2014/chart" uri="{C3380CC4-5D6E-409C-BE32-E72D297353CC}">
              <c16:uniqueId val="{00000007-DFFB-41BD-9132-CBF0C10A1C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4.1500000000000004</c:v>
                </c:pt>
                <c:pt idx="2">
                  <c:v>#N/A</c:v>
                </c:pt>
                <c:pt idx="3">
                  <c:v>3.89</c:v>
                </c:pt>
                <c:pt idx="4">
                  <c:v>#N/A</c:v>
                </c:pt>
                <c:pt idx="5">
                  <c:v>1.78</c:v>
                </c:pt>
                <c:pt idx="6">
                  <c:v>#N/A</c:v>
                </c:pt>
                <c:pt idx="7">
                  <c:v>2.96</c:v>
                </c:pt>
                <c:pt idx="8">
                  <c:v>#N/A</c:v>
                </c:pt>
                <c:pt idx="9">
                  <c:v>6.25</c:v>
                </c:pt>
              </c:numCache>
            </c:numRef>
          </c:val>
          <c:extLst>
            <c:ext xmlns:c16="http://schemas.microsoft.com/office/drawing/2014/chart" uri="{C3380CC4-5D6E-409C-BE32-E72D297353CC}">
              <c16:uniqueId val="{00000008-DFFB-41BD-9132-CBF0C10A1CE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7.89</c:v>
                </c:pt>
                <c:pt idx="2">
                  <c:v>#N/A</c:v>
                </c:pt>
                <c:pt idx="3">
                  <c:v>8.26</c:v>
                </c:pt>
                <c:pt idx="4">
                  <c:v>#N/A</c:v>
                </c:pt>
                <c:pt idx="5">
                  <c:v>9.59</c:v>
                </c:pt>
                <c:pt idx="6">
                  <c:v>#N/A</c:v>
                </c:pt>
                <c:pt idx="7">
                  <c:v>11.07</c:v>
                </c:pt>
                <c:pt idx="8">
                  <c:v>#N/A</c:v>
                </c:pt>
                <c:pt idx="9">
                  <c:v>11.8</c:v>
                </c:pt>
              </c:numCache>
            </c:numRef>
          </c:val>
          <c:extLst>
            <c:ext xmlns:c16="http://schemas.microsoft.com/office/drawing/2014/chart" uri="{C3380CC4-5D6E-409C-BE32-E72D297353CC}">
              <c16:uniqueId val="{00000009-DFFB-41BD-9132-CBF0C10A1C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18582</c:v>
                </c:pt>
                <c:pt idx="5">
                  <c:v>18470</c:v>
                </c:pt>
                <c:pt idx="8">
                  <c:v>18304</c:v>
                </c:pt>
                <c:pt idx="11">
                  <c:v>18025</c:v>
                </c:pt>
                <c:pt idx="14">
                  <c:v>17308</c:v>
                </c:pt>
              </c:numCache>
            </c:numRef>
          </c:val>
          <c:extLst>
            <c:ext xmlns:c16="http://schemas.microsoft.com/office/drawing/2014/chart" uri="{C3380CC4-5D6E-409C-BE32-E72D297353CC}">
              <c16:uniqueId val="{00000000-D582-41F0-85CC-9EB16FF99E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82-41F0-85CC-9EB16FF99E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373</c:v>
                </c:pt>
                <c:pt idx="3">
                  <c:v>346</c:v>
                </c:pt>
                <c:pt idx="6">
                  <c:v>336</c:v>
                </c:pt>
                <c:pt idx="9">
                  <c:v>627</c:v>
                </c:pt>
                <c:pt idx="12">
                  <c:v>267</c:v>
                </c:pt>
              </c:numCache>
            </c:numRef>
          </c:val>
          <c:extLst>
            <c:ext xmlns:c16="http://schemas.microsoft.com/office/drawing/2014/chart" uri="{C3380CC4-5D6E-409C-BE32-E72D297353CC}">
              <c16:uniqueId val="{00000002-D582-41F0-85CC-9EB16FF99E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D582-41F0-85CC-9EB16FF99E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4143</c:v>
                </c:pt>
                <c:pt idx="3">
                  <c:v>3721</c:v>
                </c:pt>
                <c:pt idx="6">
                  <c:v>3112</c:v>
                </c:pt>
                <c:pt idx="9">
                  <c:v>3343</c:v>
                </c:pt>
                <c:pt idx="12">
                  <c:v>2850</c:v>
                </c:pt>
              </c:numCache>
            </c:numRef>
          </c:val>
          <c:extLst>
            <c:ext xmlns:c16="http://schemas.microsoft.com/office/drawing/2014/chart" uri="{C3380CC4-5D6E-409C-BE32-E72D297353CC}">
              <c16:uniqueId val="{00000004-D582-41F0-85CC-9EB16FF99E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5-D582-41F0-85CC-9EB16FF99E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82-41F0-85CC-9EB16FF99E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18620</c:v>
                </c:pt>
                <c:pt idx="3">
                  <c:v>18699</c:v>
                </c:pt>
                <c:pt idx="6">
                  <c:v>19163</c:v>
                </c:pt>
                <c:pt idx="9">
                  <c:v>18895</c:v>
                </c:pt>
                <c:pt idx="12">
                  <c:v>19042</c:v>
                </c:pt>
              </c:numCache>
            </c:numRef>
          </c:val>
          <c:extLst>
            <c:ext xmlns:c16="http://schemas.microsoft.com/office/drawing/2014/chart" uri="{C3380CC4-5D6E-409C-BE32-E72D297353CC}">
              <c16:uniqueId val="{00000007-D582-41F0-85CC-9EB16FF99E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4588</c:v>
                </c:pt>
                <c:pt idx="2">
                  <c:v>#N/A</c:v>
                </c:pt>
                <c:pt idx="3">
                  <c:v>#N/A</c:v>
                </c:pt>
                <c:pt idx="4">
                  <c:v>4296</c:v>
                </c:pt>
                <c:pt idx="5">
                  <c:v>#N/A</c:v>
                </c:pt>
                <c:pt idx="6">
                  <c:v>#N/A</c:v>
                </c:pt>
                <c:pt idx="7">
                  <c:v>4307</c:v>
                </c:pt>
                <c:pt idx="8">
                  <c:v>#N/A</c:v>
                </c:pt>
                <c:pt idx="9">
                  <c:v>#N/A</c:v>
                </c:pt>
                <c:pt idx="10">
                  <c:v>4840</c:v>
                </c:pt>
                <c:pt idx="11">
                  <c:v>#N/A</c:v>
                </c:pt>
                <c:pt idx="12">
                  <c:v>#N/A</c:v>
                </c:pt>
                <c:pt idx="13">
                  <c:v>4851</c:v>
                </c:pt>
                <c:pt idx="14">
                  <c:v>#N/A</c:v>
                </c:pt>
              </c:numCache>
            </c:numRef>
          </c:val>
          <c:smooth val="0"/>
          <c:extLst>
            <c:ext xmlns:c16="http://schemas.microsoft.com/office/drawing/2014/chart" uri="{C3380CC4-5D6E-409C-BE32-E72D297353CC}">
              <c16:uniqueId val="{00000008-D582-41F0-85CC-9EB16FF99E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151432</c:v>
                </c:pt>
                <c:pt idx="5">
                  <c:v>147561</c:v>
                </c:pt>
                <c:pt idx="8">
                  <c:v>145201</c:v>
                </c:pt>
                <c:pt idx="11">
                  <c:v>144025</c:v>
                </c:pt>
                <c:pt idx="14">
                  <c:v>143855</c:v>
                </c:pt>
              </c:numCache>
            </c:numRef>
          </c:val>
          <c:extLst>
            <c:ext xmlns:c16="http://schemas.microsoft.com/office/drawing/2014/chart" uri="{C3380CC4-5D6E-409C-BE32-E72D297353CC}">
              <c16:uniqueId val="{00000000-4356-43C2-970F-CAAD254B77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36923</c:v>
                </c:pt>
                <c:pt idx="5">
                  <c:v>35499</c:v>
                </c:pt>
                <c:pt idx="8">
                  <c:v>35404</c:v>
                </c:pt>
                <c:pt idx="11">
                  <c:v>36613</c:v>
                </c:pt>
                <c:pt idx="14">
                  <c:v>36857</c:v>
                </c:pt>
              </c:numCache>
            </c:numRef>
          </c:val>
          <c:extLst>
            <c:ext xmlns:c16="http://schemas.microsoft.com/office/drawing/2014/chart" uri="{C3380CC4-5D6E-409C-BE32-E72D297353CC}">
              <c16:uniqueId val="{00000001-4356-43C2-970F-CAAD254B77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25105</c:v>
                </c:pt>
                <c:pt idx="5">
                  <c:v>25373</c:v>
                </c:pt>
                <c:pt idx="8">
                  <c:v>24928</c:v>
                </c:pt>
                <c:pt idx="11">
                  <c:v>20879</c:v>
                </c:pt>
                <c:pt idx="14">
                  <c:v>20690</c:v>
                </c:pt>
              </c:numCache>
            </c:numRef>
          </c:val>
          <c:extLst>
            <c:ext xmlns:c16="http://schemas.microsoft.com/office/drawing/2014/chart" uri="{C3380CC4-5D6E-409C-BE32-E72D297353CC}">
              <c16:uniqueId val="{00000002-4356-43C2-970F-CAAD254B77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56-43C2-970F-CAAD254B77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56-43C2-970F-CAAD254B77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4356-43C2-970F-CAAD254B77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23492</c:v>
                </c:pt>
                <c:pt idx="3">
                  <c:v>23057</c:v>
                </c:pt>
                <c:pt idx="6">
                  <c:v>23073</c:v>
                </c:pt>
                <c:pt idx="9">
                  <c:v>23459</c:v>
                </c:pt>
                <c:pt idx="12">
                  <c:v>23222</c:v>
                </c:pt>
              </c:numCache>
            </c:numRef>
          </c:val>
          <c:extLst>
            <c:ext xmlns:c16="http://schemas.microsoft.com/office/drawing/2014/chart" uri="{C3380CC4-5D6E-409C-BE32-E72D297353CC}">
              <c16:uniqueId val="{00000006-4356-43C2-970F-CAAD254B77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4356-43C2-970F-CAAD254B77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50153</c:v>
                </c:pt>
                <c:pt idx="3">
                  <c:v>47557</c:v>
                </c:pt>
                <c:pt idx="6">
                  <c:v>43622</c:v>
                </c:pt>
                <c:pt idx="9">
                  <c:v>40828</c:v>
                </c:pt>
                <c:pt idx="12">
                  <c:v>38796</c:v>
                </c:pt>
              </c:numCache>
            </c:numRef>
          </c:val>
          <c:extLst>
            <c:ext xmlns:c16="http://schemas.microsoft.com/office/drawing/2014/chart" uri="{C3380CC4-5D6E-409C-BE32-E72D297353CC}">
              <c16:uniqueId val="{00000008-4356-43C2-970F-CAAD254B77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2725</c:v>
                </c:pt>
                <c:pt idx="3">
                  <c:v>3704</c:v>
                </c:pt>
                <c:pt idx="6">
                  <c:v>1448</c:v>
                </c:pt>
                <c:pt idx="9">
                  <c:v>1077</c:v>
                </c:pt>
                <c:pt idx="12">
                  <c:v>880</c:v>
                </c:pt>
              </c:numCache>
            </c:numRef>
          </c:val>
          <c:extLst>
            <c:ext xmlns:c16="http://schemas.microsoft.com/office/drawing/2014/chart" uri="{C3380CC4-5D6E-409C-BE32-E72D297353CC}">
              <c16:uniqueId val="{00000009-4356-43C2-970F-CAAD254B77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172367</c:v>
                </c:pt>
                <c:pt idx="3">
                  <c:v>170166</c:v>
                </c:pt>
                <c:pt idx="6">
                  <c:v>168364</c:v>
                </c:pt>
                <c:pt idx="9">
                  <c:v>168224</c:v>
                </c:pt>
                <c:pt idx="12">
                  <c:v>164277</c:v>
                </c:pt>
              </c:numCache>
            </c:numRef>
          </c:val>
          <c:extLst>
            <c:ext xmlns:c16="http://schemas.microsoft.com/office/drawing/2014/chart" uri="{C3380CC4-5D6E-409C-BE32-E72D297353CC}">
              <c16:uniqueId val="{0000000A-4356-43C2-970F-CAAD254B77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35277</c:v>
                </c:pt>
                <c:pt idx="2">
                  <c:v>#N/A</c:v>
                </c:pt>
                <c:pt idx="3">
                  <c:v>#N/A</c:v>
                </c:pt>
                <c:pt idx="4">
                  <c:v>36050</c:v>
                </c:pt>
                <c:pt idx="5">
                  <c:v>#N/A</c:v>
                </c:pt>
                <c:pt idx="6">
                  <c:v>#N/A</c:v>
                </c:pt>
                <c:pt idx="7">
                  <c:v>30974</c:v>
                </c:pt>
                <c:pt idx="8">
                  <c:v>#N/A</c:v>
                </c:pt>
                <c:pt idx="9">
                  <c:v>#N/A</c:v>
                </c:pt>
                <c:pt idx="10">
                  <c:v>32072</c:v>
                </c:pt>
                <c:pt idx="11">
                  <c:v>#N/A</c:v>
                </c:pt>
                <c:pt idx="12">
                  <c:v>#N/A</c:v>
                </c:pt>
                <c:pt idx="13">
                  <c:v>25774</c:v>
                </c:pt>
                <c:pt idx="14">
                  <c:v>#N/A</c:v>
                </c:pt>
              </c:numCache>
            </c:numRef>
          </c:val>
          <c:smooth val="0"/>
          <c:extLst>
            <c:ext xmlns:c16="http://schemas.microsoft.com/office/drawing/2014/chart" uri="{C3380CC4-5D6E-409C-BE32-E72D297353CC}">
              <c16:uniqueId val="{0000000B-4356-43C2-970F-CAAD254B77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6757</c:v>
                </c:pt>
                <c:pt idx="1">
                  <c:v>5458</c:v>
                </c:pt>
                <c:pt idx="2">
                  <c:v>4910</c:v>
                </c:pt>
              </c:numCache>
            </c:numRef>
          </c:val>
          <c:extLst>
            <c:ext xmlns:c16="http://schemas.microsoft.com/office/drawing/2014/chart" uri="{C3380CC4-5D6E-409C-BE32-E72D297353CC}">
              <c16:uniqueId val="{00000000-93E1-4CC3-8FBB-7909BD6E2B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4706</c:v>
                </c:pt>
                <c:pt idx="1">
                  <c:v>3506</c:v>
                </c:pt>
                <c:pt idx="2">
                  <c:v>3507</c:v>
                </c:pt>
              </c:numCache>
            </c:numRef>
          </c:val>
          <c:extLst>
            <c:ext xmlns:c16="http://schemas.microsoft.com/office/drawing/2014/chart" uri="{C3380CC4-5D6E-409C-BE32-E72D297353CC}">
              <c16:uniqueId val="{00000001-93E1-4CC3-8FBB-7909BD6E2B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15946</c:v>
                </c:pt>
                <c:pt idx="1">
                  <c:v>15294</c:v>
                </c:pt>
                <c:pt idx="2">
                  <c:v>15608</c:v>
                </c:pt>
              </c:numCache>
            </c:numRef>
          </c:val>
          <c:extLst>
            <c:ext xmlns:c16="http://schemas.microsoft.com/office/drawing/2014/chart" uri="{C3380CC4-5D6E-409C-BE32-E72D297353CC}">
              <c16:uniqueId val="{00000002-93E1-4CC3-8FBB-7909BD6E2B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実質公債費比率の分子については、単年度の元利償還金の増加に伴い、数値は増加している。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地方債発行額については、平成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年度に供用開始の複合文化交流施設「ホルトホール大分」建設や平成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年度に開校の義務教育学校「碩田学園」建設に伴う起債により、一時的に地方債残高が増加したが、今後も引き続き、地方債発行額の抑制に努め公債費の削減を図る。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年度に発行した「ホルトホール大分債」の償還に向け、平成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百万円を毎年積み立て、平成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年度に満期一括償還の財源の一部（</a:t>
          </a:r>
          <a:r>
            <a:rPr kumimoji="1" lang="en-US" altLang="ja-JP" sz="1100">
              <a:solidFill>
                <a:sysClr val="windowText" lastClr="000000"/>
              </a:solidFill>
              <a:effectLst/>
              <a:latin typeface="+mn-lt"/>
              <a:ea typeface="+mn-ea"/>
              <a:cs typeface="+mn-cs"/>
            </a:rPr>
            <a:t>170</a:t>
          </a:r>
          <a:r>
            <a:rPr kumimoji="1" lang="ja-JP" altLang="ja-JP" sz="1100">
              <a:solidFill>
                <a:sysClr val="windowText" lastClr="000000"/>
              </a:solidFill>
              <a:effectLst/>
              <a:latin typeface="+mn-lt"/>
              <a:ea typeface="+mn-ea"/>
              <a:cs typeface="+mn-cs"/>
            </a:rPr>
            <a:t>百万円）とした。</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将来負担比率については、将来負担額のうち、普通交付税の追加交付や地方税収の増額に伴い地方債の借入抑制を行ったため、将来負担額の減少につながったこと</a:t>
          </a:r>
          <a:r>
            <a:rPr lang="ja-JP" altLang="en-US" sz="1100" b="0" i="0" baseline="0">
              <a:solidFill>
                <a:sysClr val="windowText" lastClr="000000"/>
              </a:solidFill>
              <a:effectLst/>
              <a:latin typeface="+mn-lt"/>
              <a:ea typeface="+mn-ea"/>
              <a:cs typeface="+mn-cs"/>
            </a:rPr>
            <a:t>により、</a:t>
          </a:r>
          <a:r>
            <a:rPr lang="ja-JP" altLang="ja-JP" sz="1100" b="0" i="0" baseline="0">
              <a:solidFill>
                <a:sysClr val="windowText" lastClr="000000"/>
              </a:solidFill>
              <a:effectLst/>
              <a:latin typeface="+mn-lt"/>
              <a:ea typeface="+mn-ea"/>
              <a:cs typeface="+mn-cs"/>
            </a:rPr>
            <a:t>対前年度比では</a:t>
          </a:r>
          <a:r>
            <a:rPr lang="en-US" altLang="ja-JP" sz="1100" b="0" i="0" baseline="0">
              <a:solidFill>
                <a:sysClr val="windowText" lastClr="000000"/>
              </a:solidFill>
              <a:effectLst/>
              <a:latin typeface="+mn-lt"/>
              <a:ea typeface="+mn-ea"/>
              <a:cs typeface="+mn-cs"/>
            </a:rPr>
            <a:t>8.8</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改善し</a:t>
          </a:r>
          <a:r>
            <a:rPr lang="ja-JP" altLang="ja-JP" sz="1100" b="0" i="0" baseline="0">
              <a:solidFill>
                <a:sysClr val="windowText" lastClr="000000"/>
              </a:solidFill>
              <a:effectLst/>
              <a:latin typeface="+mn-lt"/>
              <a:ea typeface="+mn-ea"/>
              <a:cs typeface="+mn-cs"/>
            </a:rPr>
            <a:t>た。</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今後も、「大分市行政改革推進プラン」に基づき、職員数の計画的な定員管理、地方債の発行抑制、公営企業会計の健全化を進めていく。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大分県大分市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財政調整基金については新型コロナウイルス感染症対応に伴い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を取り崩した。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また、市有財産整備基金については市有地売払等の増加により約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千万円、廃棄物処理施設整備基金については有料指定ごみ袋で捻出した額の約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結果、基金全体としては、約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今後も市全体の財政の見通しを注視する中で、基金の適正な管理に努めていく。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○市有財産整備基金：市有財産を整備するために必要があると認められるときの財源</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○廃棄物処理施設整備基金：一般廃棄物処理施設を整備するための財源</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○森林環境譲与税基金：森林の整備及びその促進に関する施策に要するための財源</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○地球環境保全基金：地球温暖化の防止、循環型社会の形成その他の地球環境の保全に関する施策を推進するための財源</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○福祉振興基金：高齢化社会に対応し、福祉活動の促進及び福祉施設の整備その他の市民福祉の増進を目的とする事業を推進するための財源</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〇新型コロナウイルス感染症対応事業資金調達支援基金：新型コロナウイルス感染症の影響を受けた事業者に対する利子を補給する事業及び信用保証料を補助する事業に要する経費に対する財源</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○市有財産整備基金：市有地売払収入額や基金利子など約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千万円積み立てた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ことによる増。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○廃棄物処理施設整備基金：有料指定ごみ袋の手数料から経費を差し引いた額の概ね</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2</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分の</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1</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及び基金利子として約</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1</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億円を積み立てたことによる増。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〇新型コロナウイルス感染症対応事業資金調達支援基金：新型コロナウイルス感染症の影響を受けた事業者に対する利子を補給する事業及び信用保証料を補助する事業に要する経費に対する財源を確保す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創設し、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たものの、対象事業へ充当するため約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千万円を取り崩したことによる減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市有財産整備基金については、公共施設総合管理計画に基づく市有財産の今後の整備予定と今後の財政見通しを的確に見極めながら適正管理に努めていく。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新型コロナウイルス感染症対応に伴う基金の取り崩しにより約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円の減額となった。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今後も市全体の財政の見通しを注視するとともに、特定目的基金とのバランスも考慮しながら適正な管理に努めていく。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千円積み立てた分の残高の増額となった。</a:t>
          </a: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今後も市全体の財政の見通しを注視するとともに、特定目的基金とのバランスも考慮しながら適正な管理に努めていく。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477,584
474,198
502.39
211,871,280
204,473,548
6,602,896
105,623,602
164,277,027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財政力指数の算出方法である</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ヵ年平均で見たときに、</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分母である基準財政需要額において新たに追加された</a:t>
          </a:r>
          <a:r>
            <a:rPr kumimoji="1" lang="ja-JP" altLang="en-US" sz="1100">
              <a:solidFill>
                <a:sysClr val="windowText" lastClr="000000"/>
              </a:solidFill>
              <a:effectLst/>
              <a:latin typeface="+mn-lt"/>
              <a:ea typeface="+mn-ea"/>
              <a:cs typeface="+mn-cs"/>
            </a:rPr>
            <a:t>地域デジタル社会推進費や国の追加交付による臨時経済対策費及び臨時財政対策債償還基金費</a:t>
          </a:r>
          <a:r>
            <a:rPr kumimoji="1" lang="ja-JP" altLang="ja-JP" sz="1100">
              <a:solidFill>
                <a:sysClr val="windowText" lastClr="000000"/>
              </a:solidFill>
              <a:effectLst/>
              <a:latin typeface="+mn-lt"/>
              <a:ea typeface="+mn-ea"/>
              <a:cs typeface="+mn-cs"/>
            </a:rPr>
            <a:t>が増額とな</a:t>
          </a:r>
          <a:r>
            <a:rPr kumimoji="1" lang="ja-JP" altLang="en-US" sz="1100">
              <a:solidFill>
                <a:sysClr val="windowText" lastClr="000000"/>
              </a:solidFill>
              <a:effectLst/>
              <a:latin typeface="+mn-lt"/>
              <a:ea typeface="+mn-ea"/>
              <a:cs typeface="+mn-cs"/>
            </a:rPr>
            <a:t>り、また、市税等収入が減額となったため財政力指数は</a:t>
          </a:r>
          <a:r>
            <a:rPr kumimoji="1" lang="ja-JP" altLang="ja-JP" sz="1100">
              <a:solidFill>
                <a:sysClr val="windowText" lastClr="000000"/>
              </a:solidFill>
              <a:effectLst/>
              <a:latin typeface="+mn-lt"/>
              <a:ea typeface="+mn-ea"/>
              <a:cs typeface="+mn-cs"/>
            </a:rPr>
            <a:t>前年度と</a:t>
          </a:r>
          <a:r>
            <a:rPr kumimoji="1" lang="ja-JP" altLang="en-US" sz="1100">
              <a:solidFill>
                <a:sysClr val="windowText" lastClr="000000"/>
              </a:solidFill>
              <a:effectLst/>
              <a:latin typeface="+mn-lt"/>
              <a:ea typeface="+mn-ea"/>
              <a:cs typeface="+mn-cs"/>
            </a:rPr>
            <a:t>比較し</a:t>
          </a:r>
          <a:r>
            <a:rPr kumimoji="1" lang="en-US" altLang="ja-JP" sz="1100">
              <a:solidFill>
                <a:sysClr val="windowText" lastClr="000000"/>
              </a:solidFill>
              <a:effectLst/>
              <a:latin typeface="+mn-lt"/>
              <a:ea typeface="+mn-ea"/>
              <a:cs typeface="+mn-cs"/>
            </a:rPr>
            <a:t>0.01</a:t>
          </a:r>
          <a:r>
            <a:rPr kumimoji="1" lang="ja-JP" altLang="en-US" sz="1100">
              <a:solidFill>
                <a:sysClr val="windowText" lastClr="000000"/>
              </a:solidFill>
              <a:effectLst/>
              <a:latin typeface="+mn-lt"/>
              <a:ea typeface="+mn-ea"/>
              <a:cs typeface="+mn-cs"/>
            </a:rPr>
            <a:t>ポイント下がっているが、</a:t>
          </a:r>
          <a:r>
            <a:rPr kumimoji="1" lang="ja-JP" altLang="ja-JP" sz="1100">
              <a:solidFill>
                <a:sysClr val="windowText" lastClr="000000"/>
              </a:solidFill>
              <a:effectLst/>
              <a:latin typeface="+mn-lt"/>
              <a:ea typeface="+mn-ea"/>
              <a:cs typeface="+mn-cs"/>
            </a:rPr>
            <a:t>類似団体内平均値を</a:t>
          </a:r>
          <a:r>
            <a:rPr kumimoji="1" lang="en-US" altLang="ja-JP" sz="1100">
              <a:solidFill>
                <a:sysClr val="windowText" lastClr="000000"/>
              </a:solidFill>
              <a:effectLst/>
              <a:latin typeface="+mn-lt"/>
              <a:ea typeface="+mn-ea"/>
              <a:cs typeface="+mn-cs"/>
            </a:rPr>
            <a:t>0.11</a:t>
          </a:r>
          <a:r>
            <a:rPr kumimoji="1" lang="ja-JP" altLang="ja-JP" sz="1100">
              <a:solidFill>
                <a:sysClr val="windowText" lastClr="000000"/>
              </a:solidFill>
              <a:effectLst/>
              <a:latin typeface="+mn-lt"/>
              <a:ea typeface="+mn-ea"/>
              <a:cs typeface="+mn-cs"/>
            </a:rPr>
            <a:t>ポイント上回った。</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ポイント悪化の要因である社会保障関係費等は依然、増加傾向となっているため、税収納率の向上等の取組による自主財源の確保で財政力の維持・強化に努める。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127000</xdr:rowOff>
    </xdr:to>
    <xdr:cxnSp macro="">
      <xdr:nvCxnSpPr>
        <xdr:cNvPr id="74" name="直線コネクタ 73"/>
        <xdr:cNvCxnSpPr/>
      </xdr:nvCxnSpPr>
      <xdr:spPr>
        <a:xfrm>
          <a:off x="3225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109765</xdr:rowOff>
    </xdr:to>
    <xdr:cxnSp macro="">
      <xdr:nvCxnSpPr>
        <xdr:cNvPr id="77" name="直線コネクタ 76"/>
        <xdr:cNvCxnSpPr/>
      </xdr:nvCxnSpPr>
      <xdr:spPr>
        <a:xfrm>
          <a:off x="2336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127000</xdr:rowOff>
    </xdr:to>
    <xdr:cxnSp macro="">
      <xdr:nvCxnSpPr>
        <xdr:cNvPr id="80" name="直線コネクタ 79"/>
        <xdr:cNvCxnSpPr/>
      </xdr:nvCxnSpPr>
      <xdr:spPr>
        <a:xfrm flipV="1">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4.4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、類似団体平均と比べ</a:t>
          </a:r>
          <a:r>
            <a:rPr kumimoji="1" lang="ja-JP" altLang="en-US" sz="1100">
              <a:solidFill>
                <a:sysClr val="windowText" lastClr="000000"/>
              </a:solidFill>
              <a:effectLst/>
              <a:latin typeface="+mn-lt"/>
              <a:ea typeface="+mn-ea"/>
              <a:cs typeface="+mn-cs"/>
            </a:rPr>
            <a:t>ると</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ポイント高くなっている。要因としては、分子の経常経費充当一般財源は退職者数の増加や会計年度任用職員の人数増に伴い人件費が増額となった</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分母の経常一般財源は法人市民税</a:t>
          </a:r>
          <a:r>
            <a:rPr kumimoji="1" lang="ja-JP" altLang="en-US" sz="1100">
              <a:solidFill>
                <a:sysClr val="windowText" lastClr="000000"/>
              </a:solidFill>
              <a:effectLst/>
              <a:latin typeface="+mn-lt"/>
              <a:ea typeface="+mn-ea"/>
              <a:cs typeface="+mn-cs"/>
            </a:rPr>
            <a:t>の増額、普通交付税の追加交付等により増額となったことが</a:t>
          </a:r>
          <a:r>
            <a:rPr kumimoji="1" lang="ja-JP" altLang="ja-JP" sz="1100">
              <a:solidFill>
                <a:sysClr val="windowText" lastClr="000000"/>
              </a:solidFill>
              <a:effectLst/>
              <a:latin typeface="+mn-lt"/>
              <a:ea typeface="+mn-ea"/>
              <a:cs typeface="+mn-cs"/>
            </a:rPr>
            <a:t>挙げられる。今後も地方債の発行総額抑制による公債費の削減や適正な定員管理と給与水準による人件費の抑制、事務事業評価等による経常経費の削減を行うなど、行政改革を推進し、財政構造の弾力化を図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65</xdr:row>
      <xdr:rowOff>117263</xdr:rowOff>
    </xdr:to>
    <xdr:cxnSp macro="">
      <xdr:nvCxnSpPr>
        <xdr:cNvPr id="134" name="直線コネクタ 133"/>
        <xdr:cNvCxnSpPr/>
      </xdr:nvCxnSpPr>
      <xdr:spPr>
        <a:xfrm flipV="1">
          <a:off x="4114800" y="10907606"/>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117263</xdr:rowOff>
    </xdr:to>
    <xdr:cxnSp macro="">
      <xdr:nvCxnSpPr>
        <xdr:cNvPr id="137" name="直線コネクタ 136"/>
        <xdr:cNvCxnSpPr/>
      </xdr:nvCxnSpPr>
      <xdr:spPr>
        <a:xfrm>
          <a:off x="3225800" y="112052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60960</xdr:rowOff>
    </xdr:to>
    <xdr:cxnSp macro="">
      <xdr:nvCxnSpPr>
        <xdr:cNvPr id="140" name="直線コネクタ 139"/>
        <xdr:cNvCxnSpPr/>
      </xdr:nvCxnSpPr>
      <xdr:spPr>
        <a:xfrm>
          <a:off x="2336800" y="110845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64</xdr:row>
      <xdr:rowOff>111760</xdr:rowOff>
    </xdr:to>
    <xdr:cxnSp macro="">
      <xdr:nvCxnSpPr>
        <xdr:cNvPr id="143" name="直線コネクタ 142"/>
        <xdr:cNvCxnSpPr/>
      </xdr:nvCxnSpPr>
      <xdr:spPr>
        <a:xfrm>
          <a:off x="1447800" y="1102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3" name="楕円 152"/>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4"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5" name="楕円 154"/>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6" name="テキスト ボックス 155"/>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7" name="楕円 156"/>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8" name="テキスト ボックス 157"/>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9" name="楕円 158"/>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60" name="テキスト ボックス 159"/>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61" name="楕円 160"/>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62" name="テキスト ボックス 161"/>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類似団体内平均値より</a:t>
          </a:r>
          <a:r>
            <a:rPr kumimoji="1" lang="en-US" altLang="ja-JP" sz="1100">
              <a:solidFill>
                <a:sysClr val="windowText" lastClr="000000"/>
              </a:solidFill>
              <a:effectLst/>
              <a:latin typeface="+mn-lt"/>
              <a:ea typeface="+mn-ea"/>
              <a:cs typeface="+mn-cs"/>
            </a:rPr>
            <a:t>8,222</a:t>
          </a:r>
          <a:r>
            <a:rPr kumimoji="1" lang="ja-JP" altLang="ja-JP" sz="1100">
              <a:solidFill>
                <a:sysClr val="windowText" lastClr="000000"/>
              </a:solidFill>
              <a:effectLst/>
              <a:latin typeface="+mn-lt"/>
              <a:ea typeface="+mn-ea"/>
              <a:cs typeface="+mn-cs"/>
            </a:rPr>
            <a:t>円低いものの、前年度決算額に比べて</a:t>
          </a:r>
          <a:r>
            <a:rPr kumimoji="1" lang="en-US" altLang="ja-JP" sz="1100">
              <a:solidFill>
                <a:sysClr val="windowText" lastClr="000000"/>
              </a:solidFill>
              <a:effectLst/>
              <a:latin typeface="+mn-lt"/>
              <a:ea typeface="+mn-ea"/>
              <a:cs typeface="+mn-cs"/>
            </a:rPr>
            <a:t>6,172</a:t>
          </a:r>
          <a:r>
            <a:rPr kumimoji="1" lang="ja-JP" altLang="ja-JP" sz="1100">
              <a:solidFill>
                <a:sysClr val="windowText" lastClr="000000"/>
              </a:solidFill>
              <a:effectLst/>
              <a:latin typeface="+mn-lt"/>
              <a:ea typeface="+mn-ea"/>
              <a:cs typeface="+mn-cs"/>
            </a:rPr>
            <a:t>円高くなっている。これは、退職者数の増加や会計年度任用職員の人数増に伴い人件費が、</a:t>
          </a:r>
          <a:r>
            <a:rPr kumimoji="1" lang="ja-JP" altLang="en-US" sz="1100">
              <a:solidFill>
                <a:sysClr val="windowText" lastClr="000000"/>
              </a:solidFill>
              <a:effectLst/>
              <a:latin typeface="+mn-lt"/>
              <a:ea typeface="+mn-ea"/>
              <a:cs typeface="+mn-cs"/>
            </a:rPr>
            <a:t>新型コロナウイルスワクチン接種事業</a:t>
          </a:r>
          <a:r>
            <a:rPr kumimoji="1" lang="ja-JP" altLang="ja-JP" sz="1100">
              <a:solidFill>
                <a:sysClr val="windowText" lastClr="000000"/>
              </a:solidFill>
              <a:effectLst/>
              <a:latin typeface="+mn-lt"/>
              <a:ea typeface="+mn-ea"/>
              <a:cs typeface="+mn-cs"/>
            </a:rPr>
            <a:t>などにより物件費が増加したことによるものである。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3034</xdr:rowOff>
    </xdr:from>
    <xdr:to>
      <xdr:col>23</xdr:col>
      <xdr:colOff>133350</xdr:colOff>
      <xdr:row>82</xdr:row>
      <xdr:rowOff>127143</xdr:rowOff>
    </xdr:to>
    <xdr:cxnSp macro="">
      <xdr:nvCxnSpPr>
        <xdr:cNvPr id="197" name="直線コネクタ 196"/>
        <xdr:cNvCxnSpPr/>
      </xdr:nvCxnSpPr>
      <xdr:spPr>
        <a:xfrm>
          <a:off x="4114800" y="14061934"/>
          <a:ext cx="838200" cy="1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142980</xdr:rowOff>
    </xdr:from>
    <xdr:to>
      <xdr:col>19</xdr:col>
      <xdr:colOff>133350</xdr:colOff>
      <xdr:row>82</xdr:row>
      <xdr:rowOff>3034</xdr:rowOff>
    </xdr:to>
    <xdr:cxnSp macro="">
      <xdr:nvCxnSpPr>
        <xdr:cNvPr id="200" name="直線コネクタ 199"/>
        <xdr:cNvCxnSpPr/>
      </xdr:nvCxnSpPr>
      <xdr:spPr>
        <a:xfrm>
          <a:off x="3225800" y="13858980"/>
          <a:ext cx="889000" cy="20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73747</xdr:rowOff>
    </xdr:from>
    <xdr:to>
      <xdr:col>15</xdr:col>
      <xdr:colOff>82550</xdr:colOff>
      <xdr:row>80</xdr:row>
      <xdr:rowOff>142980</xdr:rowOff>
    </xdr:to>
    <xdr:cxnSp macro="">
      <xdr:nvCxnSpPr>
        <xdr:cNvPr id="203" name="直線コネクタ 202"/>
        <xdr:cNvCxnSpPr/>
      </xdr:nvCxnSpPr>
      <xdr:spPr>
        <a:xfrm>
          <a:off x="2336800" y="13789747"/>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35140</xdr:rowOff>
    </xdr:from>
    <xdr:to>
      <xdr:col>11</xdr:col>
      <xdr:colOff>31750</xdr:colOff>
      <xdr:row>80</xdr:row>
      <xdr:rowOff>73747</xdr:rowOff>
    </xdr:to>
    <xdr:cxnSp macro="">
      <xdr:nvCxnSpPr>
        <xdr:cNvPr id="206" name="直線コネクタ 205"/>
        <xdr:cNvCxnSpPr/>
      </xdr:nvCxnSpPr>
      <xdr:spPr>
        <a:xfrm>
          <a:off x="1447800" y="1375114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76343</xdr:rowOff>
    </xdr:from>
    <xdr:to>
      <xdr:col>23</xdr:col>
      <xdr:colOff>184150</xdr:colOff>
      <xdr:row>83</xdr:row>
      <xdr:rowOff>6493</xdr:rowOff>
    </xdr:to>
    <xdr:sp macro="" textlink="">
      <xdr:nvSpPr>
        <xdr:cNvPr id="216" name="楕円 215"/>
        <xdr:cNvSpPr/>
      </xdr:nvSpPr>
      <xdr:spPr>
        <a:xfrm>
          <a:off x="4902200" y="141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92870</xdr:rowOff>
    </xdr:from>
    <xdr:ext cx="762000" cy="259045"/>
    <xdr:sp macro="" textlink="">
      <xdr:nvSpPr>
        <xdr:cNvPr id="217" name="人件費・物件費等の状況該当値テキスト"/>
        <xdr:cNvSpPr txBox="1"/>
      </xdr:nvSpPr>
      <xdr:spPr>
        <a:xfrm>
          <a:off x="5041900" y="139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123684</xdr:rowOff>
    </xdr:from>
    <xdr:to>
      <xdr:col>19</xdr:col>
      <xdr:colOff>184150</xdr:colOff>
      <xdr:row>82</xdr:row>
      <xdr:rowOff>53834</xdr:rowOff>
    </xdr:to>
    <xdr:sp macro="" textlink="">
      <xdr:nvSpPr>
        <xdr:cNvPr id="218" name="楕円 217"/>
        <xdr:cNvSpPr/>
      </xdr:nvSpPr>
      <xdr:spPr>
        <a:xfrm>
          <a:off x="4064000" y="1401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64011</xdr:rowOff>
    </xdr:from>
    <xdr:ext cx="736600" cy="259045"/>
    <xdr:sp macro="" textlink="">
      <xdr:nvSpPr>
        <xdr:cNvPr id="219" name="テキスト ボックス 218"/>
        <xdr:cNvSpPr txBox="1"/>
      </xdr:nvSpPr>
      <xdr:spPr>
        <a:xfrm>
          <a:off x="3733800" y="13780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92180</xdr:rowOff>
    </xdr:from>
    <xdr:to>
      <xdr:col>15</xdr:col>
      <xdr:colOff>133350</xdr:colOff>
      <xdr:row>81</xdr:row>
      <xdr:rowOff>22330</xdr:rowOff>
    </xdr:to>
    <xdr:sp macro="" textlink="">
      <xdr:nvSpPr>
        <xdr:cNvPr id="220" name="楕円 219"/>
        <xdr:cNvSpPr/>
      </xdr:nvSpPr>
      <xdr:spPr>
        <a:xfrm>
          <a:off x="3175000" y="138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32507</xdr:rowOff>
    </xdr:from>
    <xdr:ext cx="762000" cy="259045"/>
    <xdr:sp macro="" textlink="">
      <xdr:nvSpPr>
        <xdr:cNvPr id="221" name="テキスト ボックス 220"/>
        <xdr:cNvSpPr txBox="1"/>
      </xdr:nvSpPr>
      <xdr:spPr>
        <a:xfrm>
          <a:off x="2844800" y="1357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22947</xdr:rowOff>
    </xdr:from>
    <xdr:to>
      <xdr:col>11</xdr:col>
      <xdr:colOff>82550</xdr:colOff>
      <xdr:row>80</xdr:row>
      <xdr:rowOff>124547</xdr:rowOff>
    </xdr:to>
    <xdr:sp macro="" textlink="">
      <xdr:nvSpPr>
        <xdr:cNvPr id="222" name="楕円 221"/>
        <xdr:cNvSpPr/>
      </xdr:nvSpPr>
      <xdr:spPr>
        <a:xfrm>
          <a:off x="2286000" y="137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134724</xdr:rowOff>
    </xdr:from>
    <xdr:ext cx="762000" cy="259045"/>
    <xdr:sp macro="" textlink="">
      <xdr:nvSpPr>
        <xdr:cNvPr id="223" name="テキスト ボックス 222"/>
        <xdr:cNvSpPr txBox="1"/>
      </xdr:nvSpPr>
      <xdr:spPr>
        <a:xfrm>
          <a:off x="1955800" y="1350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155790</xdr:rowOff>
    </xdr:from>
    <xdr:to>
      <xdr:col>7</xdr:col>
      <xdr:colOff>31750</xdr:colOff>
      <xdr:row>80</xdr:row>
      <xdr:rowOff>85940</xdr:rowOff>
    </xdr:to>
    <xdr:sp macro="" textlink="">
      <xdr:nvSpPr>
        <xdr:cNvPr id="224" name="楕円 223"/>
        <xdr:cNvSpPr/>
      </xdr:nvSpPr>
      <xdr:spPr>
        <a:xfrm>
          <a:off x="1397000" y="137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96117</xdr:rowOff>
    </xdr:from>
    <xdr:ext cx="762000" cy="259045"/>
    <xdr:sp macro="" textlink="">
      <xdr:nvSpPr>
        <xdr:cNvPr id="225" name="テキスト ボックス 224"/>
        <xdr:cNvSpPr txBox="1"/>
      </xdr:nvSpPr>
      <xdr:spPr>
        <a:xfrm>
          <a:off x="1066800" y="1346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25</a:t>
          </a:r>
          <a:r>
            <a:rPr kumimoji="1" lang="ja-JP" altLang="ja-JP" sz="1000">
              <a:solidFill>
                <a:sysClr val="windowText" lastClr="000000"/>
              </a:solidFill>
              <a:effectLst/>
              <a:latin typeface="+mn-lt"/>
              <a:ea typeface="+mn-ea"/>
              <a:cs typeface="+mn-cs"/>
            </a:rPr>
            <a:t>年度に給料表を見直し、各級の最高号給の給料月額の引下げや２％カット後での切替等を実施するとともに、給料カットを継続して行っており、さらには平成</a:t>
          </a:r>
          <a:r>
            <a:rPr kumimoji="1" lang="en-US" altLang="ja-JP" sz="1000">
              <a:solidFill>
                <a:sysClr val="windowText" lastClr="000000"/>
              </a:solidFill>
              <a:effectLst/>
              <a:latin typeface="+mn-lt"/>
              <a:ea typeface="+mn-ea"/>
              <a:cs typeface="+mn-cs"/>
            </a:rPr>
            <a:t>27</a:t>
          </a:r>
          <a:r>
            <a:rPr kumimoji="1" lang="ja-JP" altLang="ja-JP" sz="1000">
              <a:solidFill>
                <a:sysClr val="windowText" lastClr="000000"/>
              </a:solidFill>
              <a:effectLst/>
              <a:latin typeface="+mn-lt"/>
              <a:ea typeface="+mn-ea"/>
              <a:cs typeface="+mn-cs"/>
            </a:rPr>
            <a:t>年度に給料表の各級の最高号給の給料月額を大分県と同額にするなど、引き続き給与水準の適正化に努めてきたところである。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endParaRPr lang="ja-JP" altLang="ja-JP" sz="10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61" name="直線コネクタ 260"/>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64" name="直線コネクタ 263"/>
        <xdr:cNvCxnSpPr/>
      </xdr:nvCxnSpPr>
      <xdr:spPr>
        <a:xfrm>
          <a:off x="15290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7" name="直線コネクタ 266"/>
        <xdr:cNvCxnSpPr/>
      </xdr:nvCxnSpPr>
      <xdr:spPr>
        <a:xfrm>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70" name="直線コネクタ 269"/>
        <xdr:cNvCxnSpPr/>
      </xdr:nvCxnSpPr>
      <xdr:spPr>
        <a:xfrm>
          <a:off x="13512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1"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4" name="楕円 283"/>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5" name="テキスト ボックス 284"/>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6" name="楕円 285"/>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7" name="テキスト ボックス 286"/>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8" name="楕円 287"/>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9" name="テキスト ボックス 288"/>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年度までを計画期間とする「大分市行政改革推進プラン</a:t>
          </a:r>
          <a:r>
            <a:rPr kumimoji="1" lang="en-US" altLang="ja-JP" sz="1100">
              <a:solidFill>
                <a:sysClr val="windowText" lastClr="000000"/>
              </a:solidFill>
              <a:effectLst/>
              <a:latin typeface="+mn-lt"/>
              <a:ea typeface="+mn-ea"/>
              <a:cs typeface="+mn-cs"/>
            </a:rPr>
            <a:t>2018</a:t>
          </a:r>
          <a:r>
            <a:rPr kumimoji="1" lang="ja-JP" altLang="ja-JP" sz="1100">
              <a:solidFill>
                <a:sysClr val="windowText" lastClr="000000"/>
              </a:solidFill>
              <a:effectLst/>
              <a:latin typeface="+mn-lt"/>
              <a:ea typeface="+mn-ea"/>
              <a:cs typeface="+mn-cs"/>
            </a:rPr>
            <a:t>」に基づき適正な定員管理を推進しているところであり、その結果、人口千人当たり職員数は、令和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6.35</a:t>
          </a:r>
          <a:r>
            <a:rPr kumimoji="1" lang="ja-JP" altLang="ja-JP" sz="1100">
              <a:solidFill>
                <a:sysClr val="windowText" lastClr="000000"/>
              </a:solidFill>
              <a:effectLst/>
              <a:latin typeface="+mn-lt"/>
              <a:ea typeface="+mn-ea"/>
              <a:cs typeface="+mn-cs"/>
            </a:rPr>
            <a:t>人となり、類似団体平均より</a:t>
          </a:r>
          <a:r>
            <a:rPr kumimoji="1" lang="en-US" altLang="ja-JP" sz="1100">
              <a:solidFill>
                <a:sysClr val="windowText" lastClr="000000"/>
              </a:solidFill>
              <a:effectLst/>
              <a:latin typeface="+mn-lt"/>
              <a:ea typeface="+mn-ea"/>
              <a:cs typeface="+mn-cs"/>
            </a:rPr>
            <a:t>0.06</a:t>
          </a:r>
          <a:r>
            <a:rPr kumimoji="1" lang="ja-JP" altLang="ja-JP" sz="1100">
              <a:solidFill>
                <a:sysClr val="windowText" lastClr="000000"/>
              </a:solidFill>
              <a:effectLst/>
              <a:latin typeface="+mn-lt"/>
              <a:ea typeface="+mn-ea"/>
              <a:cs typeface="+mn-cs"/>
            </a:rPr>
            <a:t>ポイント低くなった。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今後とも、限られた人的資源の効率的かつ効果的な活用を図る中、適正な定員管理に努めていきたい。</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71120</xdr:rowOff>
    </xdr:from>
    <xdr:to>
      <xdr:col>81</xdr:col>
      <xdr:colOff>44450</xdr:colOff>
      <xdr:row>61</xdr:row>
      <xdr:rowOff>75142</xdr:rowOff>
    </xdr:to>
    <xdr:cxnSp macro="">
      <xdr:nvCxnSpPr>
        <xdr:cNvPr id="324" name="直線コネクタ 323"/>
        <xdr:cNvCxnSpPr/>
      </xdr:nvCxnSpPr>
      <xdr:spPr>
        <a:xfrm>
          <a:off x="16179800" y="1052957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71120</xdr:rowOff>
    </xdr:to>
    <xdr:cxnSp macro="">
      <xdr:nvCxnSpPr>
        <xdr:cNvPr id="327" name="直線コネクタ 326"/>
        <xdr:cNvCxnSpPr/>
      </xdr:nvCxnSpPr>
      <xdr:spPr>
        <a:xfrm>
          <a:off x="15290800" y="10493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142029</xdr:rowOff>
    </xdr:from>
    <xdr:to>
      <xdr:col>72</xdr:col>
      <xdr:colOff>203200</xdr:colOff>
      <xdr:row>61</xdr:row>
      <xdr:rowOff>34925</xdr:rowOff>
    </xdr:to>
    <xdr:cxnSp macro="">
      <xdr:nvCxnSpPr>
        <xdr:cNvPr id="330" name="直線コネクタ 329"/>
        <xdr:cNvCxnSpPr/>
      </xdr:nvCxnSpPr>
      <xdr:spPr>
        <a:xfrm>
          <a:off x="14401800" y="1042902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109855</xdr:rowOff>
    </xdr:from>
    <xdr:to>
      <xdr:col>68</xdr:col>
      <xdr:colOff>152400</xdr:colOff>
      <xdr:row>60</xdr:row>
      <xdr:rowOff>142029</xdr:rowOff>
    </xdr:to>
    <xdr:cxnSp macro="">
      <xdr:nvCxnSpPr>
        <xdr:cNvPr id="333" name="直線コネクタ 332"/>
        <xdr:cNvCxnSpPr/>
      </xdr:nvCxnSpPr>
      <xdr:spPr>
        <a:xfrm>
          <a:off x="13512800" y="1039685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24342</xdr:rowOff>
    </xdr:from>
    <xdr:to>
      <xdr:col>81</xdr:col>
      <xdr:colOff>95250</xdr:colOff>
      <xdr:row>61</xdr:row>
      <xdr:rowOff>125942</xdr:rowOff>
    </xdr:to>
    <xdr:sp macro="" textlink="">
      <xdr:nvSpPr>
        <xdr:cNvPr id="343" name="楕円 342"/>
        <xdr:cNvSpPr/>
      </xdr:nvSpPr>
      <xdr:spPr>
        <a:xfrm>
          <a:off x="16967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40869</xdr:rowOff>
    </xdr:from>
    <xdr:ext cx="762000" cy="259045"/>
    <xdr:sp macro="" textlink="">
      <xdr:nvSpPr>
        <xdr:cNvPr id="344" name="定員管理の状況該当値テキスト"/>
        <xdr:cNvSpPr txBox="1"/>
      </xdr:nvSpPr>
      <xdr:spPr>
        <a:xfrm>
          <a:off x="17106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20320</xdr:rowOff>
    </xdr:from>
    <xdr:to>
      <xdr:col>77</xdr:col>
      <xdr:colOff>95250</xdr:colOff>
      <xdr:row>61</xdr:row>
      <xdr:rowOff>121920</xdr:rowOff>
    </xdr:to>
    <xdr:sp macro="" textlink="">
      <xdr:nvSpPr>
        <xdr:cNvPr id="345" name="楕円 344"/>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132097</xdr:rowOff>
    </xdr:from>
    <xdr:ext cx="736600" cy="259045"/>
    <xdr:sp macro="" textlink="">
      <xdr:nvSpPr>
        <xdr:cNvPr id="346" name="テキスト ボックス 345"/>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7" name="楕円 346"/>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8" name="テキスト ボックス 347"/>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91229</xdr:rowOff>
    </xdr:from>
    <xdr:to>
      <xdr:col>68</xdr:col>
      <xdr:colOff>203200</xdr:colOff>
      <xdr:row>61</xdr:row>
      <xdr:rowOff>21379</xdr:rowOff>
    </xdr:to>
    <xdr:sp macro="" textlink="">
      <xdr:nvSpPr>
        <xdr:cNvPr id="349" name="楕円 348"/>
        <xdr:cNvSpPr/>
      </xdr:nvSpPr>
      <xdr:spPr>
        <a:xfrm>
          <a:off x="14351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31556</xdr:rowOff>
    </xdr:from>
    <xdr:ext cx="762000" cy="259045"/>
    <xdr:sp macro="" textlink="">
      <xdr:nvSpPr>
        <xdr:cNvPr id="350" name="テキスト ボックス 349"/>
        <xdr:cNvSpPr txBox="1"/>
      </xdr:nvSpPr>
      <xdr:spPr>
        <a:xfrm>
          <a:off x="14020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51" name="楕円 350"/>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52" name="テキスト ボックス 351"/>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対前年度で</a:t>
          </a:r>
          <a:r>
            <a:rPr lang="ja-JP" altLang="en-US" sz="1100" b="0" i="0" baseline="0">
              <a:solidFill>
                <a:sysClr val="windowText" lastClr="000000"/>
              </a:solidFill>
              <a:effectLst/>
              <a:latin typeface="+mn-lt"/>
              <a:ea typeface="+mn-ea"/>
              <a:cs typeface="+mn-cs"/>
            </a:rPr>
            <a:t>増減はなく、</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と同</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となっている。</a:t>
          </a:r>
          <a:r>
            <a:rPr lang="ja-JP" altLang="ja-JP" sz="1100" b="0" i="0" baseline="0">
              <a:solidFill>
                <a:sysClr val="windowText" lastClr="000000"/>
              </a:solidFill>
              <a:effectLst/>
              <a:latin typeface="+mn-lt"/>
              <a:ea typeface="+mn-ea"/>
              <a:cs typeface="+mn-cs"/>
            </a:rPr>
            <a:t>令和</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年度の実質公債費比率に用いた</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ヵ年平均値の数値である平成</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年度と比較し、準元利償還金は公共下水道事業への繰出金の減少に伴い減額となったものの、普通交付税の追加交付や地方税収の増額に伴い</a:t>
          </a:r>
          <a:r>
            <a:rPr lang="ja-JP" altLang="en-US" sz="1100" b="0" i="0" baseline="0">
              <a:solidFill>
                <a:sysClr val="windowText" lastClr="000000"/>
              </a:solidFill>
              <a:effectLst/>
              <a:latin typeface="+mn-lt"/>
              <a:ea typeface="+mn-ea"/>
              <a:cs typeface="+mn-cs"/>
            </a:rPr>
            <a:t>標準財政規模が</a:t>
          </a:r>
          <a:r>
            <a:rPr lang="ja-JP" altLang="ja-JP" sz="1100" b="0" i="0" baseline="0">
              <a:solidFill>
                <a:sysClr val="windowText" lastClr="000000"/>
              </a:solidFill>
              <a:effectLst/>
              <a:latin typeface="+mn-lt"/>
              <a:ea typeface="+mn-ea"/>
              <a:cs typeface="+mn-cs"/>
            </a:rPr>
            <a:t>増額とな</a:t>
          </a:r>
          <a:r>
            <a:rPr lang="ja-JP" altLang="en-US" sz="1100" b="0" i="0" baseline="0">
              <a:solidFill>
                <a:sysClr val="windowText" lastClr="000000"/>
              </a:solidFill>
              <a:effectLst/>
              <a:latin typeface="+mn-lt"/>
              <a:ea typeface="+mn-ea"/>
              <a:cs typeface="+mn-cs"/>
            </a:rPr>
            <a:t>るなど単年度での増減はあるが、平均</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か年としては同ポイントとなっている。</a:t>
          </a:r>
          <a:r>
            <a:rPr lang="ja-JP" altLang="ja-JP" sz="1100" b="0" i="0" baseline="0">
              <a:solidFill>
                <a:sysClr val="windowText" lastClr="000000"/>
              </a:solidFill>
              <a:effectLst/>
              <a:latin typeface="+mn-lt"/>
              <a:ea typeface="+mn-ea"/>
              <a:cs typeface="+mn-cs"/>
            </a:rPr>
            <a:t>今後も、引き続き、地方債発行額の抑制や公営企業に対する繰出しの見直し等行政改革を進めることで、比率の改善に努める。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46567</xdr:rowOff>
    </xdr:to>
    <xdr:cxnSp macro="">
      <xdr:nvCxnSpPr>
        <xdr:cNvPr id="389" name="直線コネクタ 388"/>
        <xdr:cNvCxnSpPr/>
      </xdr:nvCxnSpPr>
      <xdr:spPr>
        <a:xfrm>
          <a:off x="16179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36513</xdr:rowOff>
    </xdr:from>
    <xdr:to>
      <xdr:col>77</xdr:col>
      <xdr:colOff>44450</xdr:colOff>
      <xdr:row>40</xdr:row>
      <xdr:rowOff>46567</xdr:rowOff>
    </xdr:to>
    <xdr:cxnSp macro="">
      <xdr:nvCxnSpPr>
        <xdr:cNvPr id="392" name="直線コネクタ 391"/>
        <xdr:cNvCxnSpPr/>
      </xdr:nvCxnSpPr>
      <xdr:spPr>
        <a:xfrm>
          <a:off x="15290800" y="68945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36513</xdr:rowOff>
    </xdr:from>
    <xdr:to>
      <xdr:col>72</xdr:col>
      <xdr:colOff>203200</xdr:colOff>
      <xdr:row>40</xdr:row>
      <xdr:rowOff>56621</xdr:rowOff>
    </xdr:to>
    <xdr:cxnSp macro="">
      <xdr:nvCxnSpPr>
        <xdr:cNvPr id="395" name="直線コネクタ 394"/>
        <xdr:cNvCxnSpPr/>
      </xdr:nvCxnSpPr>
      <xdr:spPr>
        <a:xfrm flipV="1">
          <a:off x="14401800" y="68945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56621</xdr:rowOff>
    </xdr:from>
    <xdr:to>
      <xdr:col>68</xdr:col>
      <xdr:colOff>152400</xdr:colOff>
      <xdr:row>40</xdr:row>
      <xdr:rowOff>96838</xdr:rowOff>
    </xdr:to>
    <xdr:cxnSp macro="">
      <xdr:nvCxnSpPr>
        <xdr:cNvPr id="398" name="直線コネクタ 397"/>
        <xdr:cNvCxnSpPr/>
      </xdr:nvCxnSpPr>
      <xdr:spPr>
        <a:xfrm flipV="1">
          <a:off x="13512800" y="691462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8" name="楕円 40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139294</xdr:rowOff>
    </xdr:from>
    <xdr:ext cx="762000" cy="259045"/>
    <xdr:sp macro="" textlink="">
      <xdr:nvSpPr>
        <xdr:cNvPr id="409" name="公債費負担の状況該当値テキスト"/>
        <xdr:cNvSpPr txBox="1"/>
      </xdr:nvSpPr>
      <xdr:spPr>
        <a:xfrm>
          <a:off x="17106900" y="68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10" name="楕円 409"/>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11" name="テキスト ボックス 410"/>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157163</xdr:rowOff>
    </xdr:from>
    <xdr:to>
      <xdr:col>73</xdr:col>
      <xdr:colOff>44450</xdr:colOff>
      <xdr:row>40</xdr:row>
      <xdr:rowOff>87313</xdr:rowOff>
    </xdr:to>
    <xdr:sp macro="" textlink="">
      <xdr:nvSpPr>
        <xdr:cNvPr id="412" name="楕円 411"/>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97490</xdr:rowOff>
    </xdr:from>
    <xdr:ext cx="762000" cy="259045"/>
    <xdr:sp macro="" textlink="">
      <xdr:nvSpPr>
        <xdr:cNvPr id="413" name="テキスト ボックス 412"/>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5821</xdr:rowOff>
    </xdr:from>
    <xdr:to>
      <xdr:col>68</xdr:col>
      <xdr:colOff>203200</xdr:colOff>
      <xdr:row>40</xdr:row>
      <xdr:rowOff>107421</xdr:rowOff>
    </xdr:to>
    <xdr:sp macro="" textlink="">
      <xdr:nvSpPr>
        <xdr:cNvPr id="414" name="楕円 413"/>
        <xdr:cNvSpPr/>
      </xdr:nvSpPr>
      <xdr:spPr>
        <a:xfrm>
          <a:off x="14351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117598</xdr:rowOff>
    </xdr:from>
    <xdr:ext cx="762000" cy="259045"/>
    <xdr:sp macro="" textlink="">
      <xdr:nvSpPr>
        <xdr:cNvPr id="415" name="テキスト ボックス 414"/>
        <xdr:cNvSpPr txBox="1"/>
      </xdr:nvSpPr>
      <xdr:spPr>
        <a:xfrm>
          <a:off x="14020800" y="663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46038</xdr:rowOff>
    </xdr:from>
    <xdr:to>
      <xdr:col>64</xdr:col>
      <xdr:colOff>152400</xdr:colOff>
      <xdr:row>40</xdr:row>
      <xdr:rowOff>147638</xdr:rowOff>
    </xdr:to>
    <xdr:sp macro="" textlink="">
      <xdr:nvSpPr>
        <xdr:cNvPr id="416" name="楕円 415"/>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157815</xdr:rowOff>
    </xdr:from>
    <xdr:ext cx="762000" cy="259045"/>
    <xdr:sp macro="" textlink="">
      <xdr:nvSpPr>
        <xdr:cNvPr id="417" name="テキスト ボックス 416"/>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対前年度比では</a:t>
          </a:r>
          <a:r>
            <a:rPr lang="en-US" altLang="ja-JP" sz="1100" b="0" i="0" baseline="0">
              <a:solidFill>
                <a:sysClr val="windowText" lastClr="000000"/>
              </a:solidFill>
              <a:effectLst/>
              <a:latin typeface="+mn-lt"/>
              <a:ea typeface="+mn-ea"/>
              <a:cs typeface="+mn-cs"/>
            </a:rPr>
            <a:t>8.8</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改善</a:t>
          </a:r>
          <a:r>
            <a:rPr lang="ja-JP" altLang="ja-JP" sz="1100" b="0" i="0" baseline="0">
              <a:solidFill>
                <a:sysClr val="windowText" lastClr="000000"/>
              </a:solidFill>
              <a:effectLst/>
              <a:latin typeface="+mn-lt"/>
              <a:ea typeface="+mn-ea"/>
              <a:cs typeface="+mn-cs"/>
            </a:rPr>
            <a:t>し、類似団体平均より</a:t>
          </a:r>
          <a:r>
            <a:rPr lang="en-US" altLang="ja-JP" sz="1100" b="0" i="0" baseline="0">
              <a:solidFill>
                <a:sysClr val="windowText" lastClr="000000"/>
              </a:solidFill>
              <a:effectLst/>
              <a:latin typeface="+mn-lt"/>
              <a:ea typeface="+mn-ea"/>
              <a:cs typeface="+mn-cs"/>
            </a:rPr>
            <a:t>4.4</a:t>
          </a:r>
          <a:r>
            <a:rPr lang="ja-JP" altLang="ja-JP" sz="1100" b="0" i="0" baseline="0">
              <a:solidFill>
                <a:sysClr val="windowText" lastClr="000000"/>
              </a:solidFill>
              <a:effectLst/>
              <a:latin typeface="+mn-lt"/>
              <a:ea typeface="+mn-ea"/>
              <a:cs typeface="+mn-cs"/>
            </a:rPr>
            <a:t>ポイント高くなっている。</a:t>
          </a:r>
          <a:r>
            <a:rPr lang="ja-JP" altLang="en-US" sz="1100" b="0" i="0" baseline="0">
              <a:solidFill>
                <a:sysClr val="windowText" lastClr="000000"/>
              </a:solidFill>
              <a:effectLst/>
              <a:latin typeface="+mn-lt"/>
              <a:ea typeface="+mn-ea"/>
              <a:cs typeface="+mn-cs"/>
            </a:rPr>
            <a:t>改善</a:t>
          </a:r>
          <a:r>
            <a:rPr lang="ja-JP" altLang="ja-JP" sz="1100" b="0" i="0" baseline="0">
              <a:solidFill>
                <a:sysClr val="windowText" lastClr="000000"/>
              </a:solidFill>
              <a:effectLst/>
              <a:latin typeface="+mn-lt"/>
              <a:ea typeface="+mn-ea"/>
              <a:cs typeface="+mn-cs"/>
            </a:rPr>
            <a:t>の要因としては、将来負担額のうち、</a:t>
          </a:r>
          <a:r>
            <a:rPr lang="ja-JP" altLang="en-US" sz="1100" b="0" i="0" baseline="0">
              <a:solidFill>
                <a:sysClr val="windowText" lastClr="000000"/>
              </a:solidFill>
              <a:effectLst/>
              <a:latin typeface="+mn-lt"/>
              <a:ea typeface="+mn-ea"/>
              <a:cs typeface="+mn-cs"/>
            </a:rPr>
            <a:t>普通交付税の追加交付や地方税収の増額に</a:t>
          </a:r>
          <a:r>
            <a:rPr lang="ja-JP" altLang="ja-JP" sz="1100" b="0" i="0" baseline="0">
              <a:solidFill>
                <a:sysClr val="windowText" lastClr="000000"/>
              </a:solidFill>
              <a:effectLst/>
              <a:latin typeface="+mn-lt"/>
              <a:ea typeface="+mn-ea"/>
              <a:cs typeface="+mn-cs"/>
            </a:rPr>
            <a:t>伴い</a:t>
          </a:r>
          <a:r>
            <a:rPr lang="ja-JP" altLang="en-US" sz="1100" b="0" i="0" baseline="0">
              <a:solidFill>
                <a:sysClr val="windowText" lastClr="000000"/>
              </a:solidFill>
              <a:effectLst/>
              <a:latin typeface="+mn-lt"/>
              <a:ea typeface="+mn-ea"/>
              <a:cs typeface="+mn-cs"/>
            </a:rPr>
            <a:t>地方債の借入抑制を行ったため、将来負担額の</a:t>
          </a:r>
          <a:r>
            <a:rPr lang="ja-JP" altLang="ja-JP" sz="1100" b="0" i="0" baseline="0">
              <a:solidFill>
                <a:sysClr val="windowText" lastClr="000000"/>
              </a:solidFill>
              <a:effectLst/>
              <a:latin typeface="+mn-lt"/>
              <a:ea typeface="+mn-ea"/>
              <a:cs typeface="+mn-cs"/>
            </a:rPr>
            <a:t>減少</a:t>
          </a:r>
          <a:r>
            <a:rPr lang="ja-JP" altLang="en-US" sz="1100" b="0" i="0" baseline="0">
              <a:solidFill>
                <a:sysClr val="windowText" lastClr="000000"/>
              </a:solidFill>
              <a:effectLst/>
              <a:latin typeface="+mn-lt"/>
              <a:ea typeface="+mn-ea"/>
              <a:cs typeface="+mn-cs"/>
            </a:rPr>
            <a:t>につながったこと</a:t>
          </a:r>
          <a:r>
            <a:rPr lang="ja-JP" altLang="ja-JP" sz="1100" b="0" i="0" baseline="0">
              <a:solidFill>
                <a:sysClr val="windowText" lastClr="000000"/>
              </a:solidFill>
              <a:effectLst/>
              <a:latin typeface="+mn-lt"/>
              <a:ea typeface="+mn-ea"/>
              <a:cs typeface="+mn-cs"/>
            </a:rPr>
            <a:t>が要因として挙げられる。今後も行政改革を進めるとともに、将来世代への負担を少しでも軽減するよう、更なる改善に努める。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22521</xdr:rowOff>
    </xdr:from>
    <xdr:to>
      <xdr:col>81</xdr:col>
      <xdr:colOff>44450</xdr:colOff>
      <xdr:row>15</xdr:row>
      <xdr:rowOff>93303</xdr:rowOff>
    </xdr:to>
    <xdr:cxnSp macro="">
      <xdr:nvCxnSpPr>
        <xdr:cNvPr id="451" name="直線コネクタ 450"/>
        <xdr:cNvCxnSpPr/>
      </xdr:nvCxnSpPr>
      <xdr:spPr>
        <a:xfrm flipV="1">
          <a:off x="16179800" y="2594271"/>
          <a:ext cx="8382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89281</xdr:rowOff>
    </xdr:from>
    <xdr:to>
      <xdr:col>77</xdr:col>
      <xdr:colOff>44450</xdr:colOff>
      <xdr:row>15</xdr:row>
      <xdr:rowOff>93303</xdr:rowOff>
    </xdr:to>
    <xdr:cxnSp macro="">
      <xdr:nvCxnSpPr>
        <xdr:cNvPr id="454" name="直線コネクタ 453"/>
        <xdr:cNvCxnSpPr/>
      </xdr:nvCxnSpPr>
      <xdr:spPr>
        <a:xfrm>
          <a:off x="15290800" y="266103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89281</xdr:rowOff>
    </xdr:from>
    <xdr:to>
      <xdr:col>72</xdr:col>
      <xdr:colOff>203200</xdr:colOff>
      <xdr:row>15</xdr:row>
      <xdr:rowOff>139150</xdr:rowOff>
    </xdr:to>
    <xdr:cxnSp macro="">
      <xdr:nvCxnSpPr>
        <xdr:cNvPr id="457" name="直線コネクタ 456"/>
        <xdr:cNvCxnSpPr/>
      </xdr:nvCxnSpPr>
      <xdr:spPr>
        <a:xfrm flipV="1">
          <a:off x="14401800" y="2661031"/>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132715</xdr:rowOff>
    </xdr:from>
    <xdr:to>
      <xdr:col>68</xdr:col>
      <xdr:colOff>152400</xdr:colOff>
      <xdr:row>15</xdr:row>
      <xdr:rowOff>139150</xdr:rowOff>
    </xdr:to>
    <xdr:cxnSp macro="">
      <xdr:nvCxnSpPr>
        <xdr:cNvPr id="460" name="直線コネクタ 459"/>
        <xdr:cNvCxnSpPr/>
      </xdr:nvCxnSpPr>
      <xdr:spPr>
        <a:xfrm>
          <a:off x="13512800" y="270446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143171</xdr:rowOff>
    </xdr:from>
    <xdr:to>
      <xdr:col>81</xdr:col>
      <xdr:colOff>95250</xdr:colOff>
      <xdr:row>15</xdr:row>
      <xdr:rowOff>73321</xdr:rowOff>
    </xdr:to>
    <xdr:sp macro="" textlink="">
      <xdr:nvSpPr>
        <xdr:cNvPr id="470" name="楕円 469"/>
        <xdr:cNvSpPr/>
      </xdr:nvSpPr>
      <xdr:spPr>
        <a:xfrm>
          <a:off x="16967200" y="25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115248</xdr:rowOff>
    </xdr:from>
    <xdr:ext cx="762000" cy="259045"/>
    <xdr:sp macro="" textlink="">
      <xdr:nvSpPr>
        <xdr:cNvPr id="471" name="将来負担の状況該当値テキスト"/>
        <xdr:cNvSpPr txBox="1"/>
      </xdr:nvSpPr>
      <xdr:spPr>
        <a:xfrm>
          <a:off x="17106900" y="251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42503</xdr:rowOff>
    </xdr:from>
    <xdr:to>
      <xdr:col>77</xdr:col>
      <xdr:colOff>95250</xdr:colOff>
      <xdr:row>15</xdr:row>
      <xdr:rowOff>144103</xdr:rowOff>
    </xdr:to>
    <xdr:sp macro="" textlink="">
      <xdr:nvSpPr>
        <xdr:cNvPr id="472" name="楕円 471"/>
        <xdr:cNvSpPr/>
      </xdr:nvSpPr>
      <xdr:spPr>
        <a:xfrm>
          <a:off x="16129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128880</xdr:rowOff>
    </xdr:from>
    <xdr:ext cx="736600" cy="259045"/>
    <xdr:sp macro="" textlink="">
      <xdr:nvSpPr>
        <xdr:cNvPr id="473" name="テキスト ボックス 472"/>
        <xdr:cNvSpPr txBox="1"/>
      </xdr:nvSpPr>
      <xdr:spPr>
        <a:xfrm>
          <a:off x="15798800" y="2700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38481</xdr:rowOff>
    </xdr:from>
    <xdr:to>
      <xdr:col>73</xdr:col>
      <xdr:colOff>44450</xdr:colOff>
      <xdr:row>15</xdr:row>
      <xdr:rowOff>140081</xdr:rowOff>
    </xdr:to>
    <xdr:sp macro="" textlink="">
      <xdr:nvSpPr>
        <xdr:cNvPr id="474" name="楕円 473"/>
        <xdr:cNvSpPr/>
      </xdr:nvSpPr>
      <xdr:spPr>
        <a:xfrm>
          <a:off x="15240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124858</xdr:rowOff>
    </xdr:from>
    <xdr:ext cx="762000" cy="259045"/>
    <xdr:sp macro="" textlink="">
      <xdr:nvSpPr>
        <xdr:cNvPr id="475" name="テキスト ボックス 474"/>
        <xdr:cNvSpPr txBox="1"/>
      </xdr:nvSpPr>
      <xdr:spPr>
        <a:xfrm>
          <a:off x="14909800" y="269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88350</xdr:rowOff>
    </xdr:from>
    <xdr:to>
      <xdr:col>68</xdr:col>
      <xdr:colOff>203200</xdr:colOff>
      <xdr:row>16</xdr:row>
      <xdr:rowOff>18500</xdr:rowOff>
    </xdr:to>
    <xdr:sp macro="" textlink="">
      <xdr:nvSpPr>
        <xdr:cNvPr id="476" name="楕円 475"/>
        <xdr:cNvSpPr/>
      </xdr:nvSpPr>
      <xdr:spPr>
        <a:xfrm>
          <a:off x="14351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3277</xdr:rowOff>
    </xdr:from>
    <xdr:ext cx="762000" cy="259045"/>
    <xdr:sp macro="" textlink="">
      <xdr:nvSpPr>
        <xdr:cNvPr id="477" name="テキスト ボックス 476"/>
        <xdr:cNvSpPr txBox="1"/>
      </xdr:nvSpPr>
      <xdr:spPr>
        <a:xfrm>
          <a:off x="14020800" y="274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81915</xdr:rowOff>
    </xdr:from>
    <xdr:to>
      <xdr:col>64</xdr:col>
      <xdr:colOff>152400</xdr:colOff>
      <xdr:row>16</xdr:row>
      <xdr:rowOff>12065</xdr:rowOff>
    </xdr:to>
    <xdr:sp macro="" textlink="">
      <xdr:nvSpPr>
        <xdr:cNvPr id="478" name="楕円 477"/>
        <xdr:cNvSpPr/>
      </xdr:nvSpPr>
      <xdr:spPr>
        <a:xfrm>
          <a:off x="13462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168292</xdr:rowOff>
    </xdr:from>
    <xdr:ext cx="762000" cy="259045"/>
    <xdr:sp macro="" textlink="">
      <xdr:nvSpPr>
        <xdr:cNvPr id="479" name="テキスト ボックス 478"/>
        <xdr:cNvSpPr txBox="1"/>
      </xdr:nvSpPr>
      <xdr:spPr>
        <a:xfrm>
          <a:off x="13131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136477</xdr:colOff>
      <xdr:row>26</xdr:row>
      <xdr:rowOff>40141</xdr:rowOff>
    </xdr:from>
    <xdr:ext cx="9099176" cy="521425"/>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690416" y="4214750"/>
          <a:ext cx="909917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477,584
474,198
502.39
211,871,280
204,473,548
6,602,896
105,623,602
164,277,027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人件費に係る経常収支比率は前年度より</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、類似団体よりも</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ポイント高くなっている。</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の要因は、退職者数の増加や会計年度任用職員の人数増に伴い</a:t>
          </a:r>
          <a:r>
            <a:rPr kumimoji="1" lang="ja-JP" altLang="en-US" sz="1100">
              <a:solidFill>
                <a:sysClr val="windowText" lastClr="000000"/>
              </a:solidFill>
              <a:effectLst/>
              <a:latin typeface="+mn-lt"/>
              <a:ea typeface="+mn-ea"/>
              <a:cs typeface="+mn-cs"/>
            </a:rPr>
            <a:t>人件費は</a:t>
          </a:r>
          <a:r>
            <a:rPr kumimoji="1" lang="ja-JP" altLang="ja-JP" sz="1100">
              <a:solidFill>
                <a:sysClr val="windowText" lastClr="000000"/>
              </a:solidFill>
              <a:effectLst/>
              <a:latin typeface="+mn-lt"/>
              <a:ea typeface="+mn-ea"/>
              <a:cs typeface="+mn-cs"/>
            </a:rPr>
            <a:t>増額となったものの、</a:t>
          </a:r>
          <a:r>
            <a:rPr kumimoji="1" lang="ja-JP" altLang="en-US" sz="1100">
              <a:solidFill>
                <a:sysClr val="windowText" lastClr="000000"/>
              </a:solidFill>
              <a:effectLst/>
              <a:latin typeface="+mn-lt"/>
              <a:ea typeface="+mn-ea"/>
              <a:cs typeface="+mn-cs"/>
            </a:rPr>
            <a:t>経常一般財源が</a:t>
          </a:r>
          <a:r>
            <a:rPr kumimoji="1" lang="ja-JP" altLang="ja-JP" sz="1100">
              <a:solidFill>
                <a:sysClr val="windowText" lastClr="000000"/>
              </a:solidFill>
              <a:effectLst/>
              <a:latin typeface="+mn-lt"/>
              <a:ea typeface="+mn-ea"/>
              <a:cs typeface="+mn-cs"/>
            </a:rPr>
            <a:t>法人市民税の増額、普通交付税の追加交付等により増額となったことが挙げられる。今後とも、行政改革の推進により、</a:t>
          </a:r>
          <a:r>
            <a:rPr kumimoji="1" lang="ja-JP" altLang="ja-JP" sz="1100" baseline="0">
              <a:solidFill>
                <a:sysClr val="windowText" lastClr="000000"/>
              </a:solidFill>
              <a:effectLst/>
              <a:latin typeface="+mn-lt"/>
              <a:ea typeface="+mn-ea"/>
              <a:cs typeface="+mn-cs"/>
            </a:rPr>
            <a:t>適正な給与水準となるよう</a:t>
          </a:r>
          <a:r>
            <a:rPr kumimoji="1" lang="ja-JP" altLang="ja-JP" sz="1100">
              <a:solidFill>
                <a:sysClr val="windowText" lastClr="000000"/>
              </a:solidFill>
              <a:effectLst/>
              <a:latin typeface="+mn-lt"/>
              <a:ea typeface="+mn-ea"/>
              <a:cs typeface="+mn-cs"/>
            </a:rPr>
            <a:t>努めていきたい。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5080</xdr:rowOff>
    </xdr:to>
    <xdr:cxnSp macro="">
      <xdr:nvCxnSpPr>
        <xdr:cNvPr id="66" name="直線コネクタ 65"/>
        <xdr:cNvCxnSpPr/>
      </xdr:nvCxnSpPr>
      <xdr:spPr>
        <a:xfrm flipV="1">
          <a:off x="3987800" y="6443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5080</xdr:rowOff>
    </xdr:to>
    <xdr:cxnSp macro="">
      <xdr:nvCxnSpPr>
        <xdr:cNvPr id="69" name="直線コネクタ 68"/>
        <xdr:cNvCxnSpPr/>
      </xdr:nvCxnSpPr>
      <xdr:spPr>
        <a:xfrm>
          <a:off x="3098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123190</xdr:rowOff>
    </xdr:to>
    <xdr:cxnSp macro="">
      <xdr:nvCxnSpPr>
        <xdr:cNvPr id="72" name="直線コネクタ 71"/>
        <xdr:cNvCxnSpPr/>
      </xdr:nvCxnSpPr>
      <xdr:spPr>
        <a:xfrm>
          <a:off x="2209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123190</xdr:rowOff>
    </xdr:to>
    <xdr:cxnSp macro="">
      <xdr:nvCxnSpPr>
        <xdr:cNvPr id="75" name="直線コネクタ 74"/>
        <xdr:cNvCxnSpPr/>
      </xdr:nvCxnSpPr>
      <xdr:spPr>
        <a:xfrm>
          <a:off x="1320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物件費に係る経常収支比率は前年度より</a:t>
          </a:r>
          <a:r>
            <a:rPr lang="en-US" altLang="ja-JP" sz="1100" b="0" i="0" baseline="0">
              <a:solidFill>
                <a:sysClr val="windowText" lastClr="000000"/>
              </a:solidFill>
              <a:effectLst/>
              <a:latin typeface="+mn-lt"/>
              <a:ea typeface="+mn-ea"/>
              <a:cs typeface="+mn-cs"/>
            </a:rPr>
            <a:t>0.6</a:t>
          </a:r>
          <a:r>
            <a:rPr lang="ja-JP" altLang="ja-JP" sz="1100" b="0" i="0" baseline="0">
              <a:solidFill>
                <a:sysClr val="windowText" lastClr="000000"/>
              </a:solidFill>
              <a:effectLst/>
              <a:latin typeface="+mn-lt"/>
              <a:ea typeface="+mn-ea"/>
              <a:cs typeface="+mn-cs"/>
            </a:rPr>
            <a:t>ポイント改善し、類似団体よりも</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ポイント低くなっている。これは</a:t>
          </a:r>
          <a:r>
            <a:rPr lang="ja-JP" altLang="en-US" sz="1100" b="0" i="0" baseline="0">
              <a:solidFill>
                <a:sysClr val="windowText" lastClr="000000"/>
              </a:solidFill>
              <a:effectLst/>
              <a:latin typeface="+mn-lt"/>
              <a:ea typeface="+mn-ea"/>
              <a:cs typeface="+mn-cs"/>
            </a:rPr>
            <a:t>物件費は新型コロナウイルスワクチン接種事業などにより増加した</a:t>
          </a:r>
          <a:r>
            <a:rPr kumimoji="1" lang="ja-JP" altLang="ja-JP" sz="1100">
              <a:solidFill>
                <a:sysClr val="windowText" lastClr="000000"/>
              </a:solidFill>
              <a:effectLst/>
              <a:latin typeface="+mn-lt"/>
              <a:ea typeface="+mn-ea"/>
              <a:cs typeface="+mn-cs"/>
            </a:rPr>
            <a:t>ものの、経常一般財源</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法人市民税の増額、普通交付税の追加交付等により増額となったことが挙げられる。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物件費は増加傾向にあり、今後も行政改革への取組により、抑制に努める必要がある。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1814</xdr:rowOff>
    </xdr:to>
    <xdr:cxnSp macro="">
      <xdr:nvCxnSpPr>
        <xdr:cNvPr id="129" name="直線コネクタ 128"/>
        <xdr:cNvCxnSpPr/>
      </xdr:nvCxnSpPr>
      <xdr:spPr>
        <a:xfrm flipV="1">
          <a:off x="15671800" y="26797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12700</xdr:rowOff>
    </xdr:to>
    <xdr:cxnSp macro="">
      <xdr:nvCxnSpPr>
        <xdr:cNvPr id="132" name="直線コネクタ 131"/>
        <xdr:cNvCxnSpPr/>
      </xdr:nvCxnSpPr>
      <xdr:spPr>
        <a:xfrm flipV="1">
          <a:off x="14782800" y="2745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16</xdr:row>
      <xdr:rowOff>12700</xdr:rowOff>
    </xdr:to>
    <xdr:cxnSp macro="">
      <xdr:nvCxnSpPr>
        <xdr:cNvPr id="135" name="直線コネクタ 134"/>
        <xdr:cNvCxnSpPr/>
      </xdr:nvCxnSpPr>
      <xdr:spPr>
        <a:xfrm>
          <a:off x="13893800" y="2668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15</xdr:row>
      <xdr:rowOff>118836</xdr:rowOff>
    </xdr:to>
    <xdr:cxnSp macro="">
      <xdr:nvCxnSpPr>
        <xdr:cNvPr id="138" name="直線コネクタ 137"/>
        <xdr:cNvCxnSpPr/>
      </xdr:nvCxnSpPr>
      <xdr:spPr>
        <a:xfrm flipV="1">
          <a:off x="13004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4" name="楕円 153"/>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55" name="テキスト ボックス 154"/>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扶助費に係る経常収支比率は前年度より</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ポイント改善したものの、類似団体よりも</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ポイント高くなっている。</a:t>
          </a:r>
          <a:endParaRPr lang="ja-JP" altLang="ja-JP">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介護・訓練等給付費事業などの障害福祉費や保育所等運営事業などの児童福祉費</a:t>
          </a:r>
          <a:r>
            <a:rPr lang="ja-JP" altLang="en-US" sz="1100" b="0" i="0" baseline="0">
              <a:solidFill>
                <a:sysClr val="windowText" lastClr="000000"/>
              </a:solidFill>
              <a:effectLst/>
              <a:latin typeface="+mn-lt"/>
              <a:ea typeface="+mn-ea"/>
              <a:cs typeface="+mn-cs"/>
            </a:rPr>
            <a:t>は年々</a:t>
          </a:r>
          <a:r>
            <a:rPr lang="ja-JP" altLang="ja-JP" sz="1100" b="0" i="0" baseline="0">
              <a:solidFill>
                <a:sysClr val="windowText" lastClr="000000"/>
              </a:solidFill>
              <a:effectLst/>
              <a:latin typeface="+mn-lt"/>
              <a:ea typeface="+mn-ea"/>
              <a:cs typeface="+mn-cs"/>
            </a:rPr>
            <a:t>増加していることから、今後も扶助費は増加傾向にあると見込まれる。</a:t>
          </a:r>
          <a:endParaRPr lang="ja-JP" altLang="ja-JP">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101600</xdr:rowOff>
    </xdr:to>
    <xdr:cxnSp macro="">
      <xdr:nvCxnSpPr>
        <xdr:cNvPr id="190" name="直線コネクタ 189"/>
        <xdr:cNvCxnSpPr/>
      </xdr:nvCxnSpPr>
      <xdr:spPr>
        <a:xfrm flipV="1">
          <a:off x="3987800" y="1000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127000</xdr:rowOff>
    </xdr:to>
    <xdr:cxnSp macro="">
      <xdr:nvCxnSpPr>
        <xdr:cNvPr id="193" name="直線コネクタ 192"/>
        <xdr:cNvCxnSpPr/>
      </xdr:nvCxnSpPr>
      <xdr:spPr>
        <a:xfrm flipV="1">
          <a:off x="3098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127000</xdr:rowOff>
    </xdr:to>
    <xdr:cxnSp macro="">
      <xdr:nvCxnSpPr>
        <xdr:cNvPr id="196" name="直線コネクタ 195"/>
        <xdr:cNvCxnSpPr/>
      </xdr:nvCxnSpPr>
      <xdr:spPr>
        <a:xfrm>
          <a:off x="2209800" y="994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58</xdr:row>
      <xdr:rowOff>0</xdr:rowOff>
    </xdr:to>
    <xdr:cxnSp macro="">
      <xdr:nvCxnSpPr>
        <xdr:cNvPr id="199" name="直線コネクタ 198"/>
        <xdr:cNvCxnSpPr/>
      </xdr:nvCxnSpPr>
      <xdr:spPr>
        <a:xfrm>
          <a:off x="1320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9" name="楕円 208"/>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10"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11" name="楕円 210"/>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12" name="テキスト ボックス 211"/>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5" name="楕円 214"/>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6" name="テキスト ボックス 215"/>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その他に係る経常収支比率は前年度より</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し、類似団体よりも</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ポイント高くなっている。介護給付費の増に伴う介護保険特別会計繰出金など、その他の会計への繰出金が増加していることから、今後も経営健全化を進めることにより繰出金の抑制に努める。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31750</xdr:rowOff>
    </xdr:to>
    <xdr:cxnSp macro="">
      <xdr:nvCxnSpPr>
        <xdr:cNvPr id="251" name="直線コネクタ 250"/>
        <xdr:cNvCxnSpPr/>
      </xdr:nvCxnSpPr>
      <xdr:spPr>
        <a:xfrm flipV="1">
          <a:off x="15671800" y="10058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31750</xdr:rowOff>
    </xdr:to>
    <xdr:cxnSp macro="">
      <xdr:nvCxnSpPr>
        <xdr:cNvPr id="254" name="直線コネクタ 253"/>
        <xdr:cNvCxnSpPr/>
      </xdr:nvCxnSpPr>
      <xdr:spPr>
        <a:xfrm>
          <a:off x="14782800" y="1008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58</xdr:row>
      <xdr:rowOff>139700</xdr:rowOff>
    </xdr:to>
    <xdr:cxnSp macro="">
      <xdr:nvCxnSpPr>
        <xdr:cNvPr id="257" name="直線コネクタ 256"/>
        <xdr:cNvCxnSpPr/>
      </xdr:nvCxnSpPr>
      <xdr:spPr>
        <a:xfrm>
          <a:off x="138938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139700</xdr:rowOff>
    </xdr:to>
    <xdr:cxnSp macro="">
      <xdr:nvCxnSpPr>
        <xdr:cNvPr id="260" name="直線コネクタ 259"/>
        <xdr:cNvCxnSpPr/>
      </xdr:nvCxnSpPr>
      <xdr:spPr>
        <a:xfrm>
          <a:off x="13004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4" name="楕円 273"/>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5" name="テキスト ボックス 274"/>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88900</xdr:rowOff>
    </xdr:from>
    <xdr:to>
      <xdr:col>69</xdr:col>
      <xdr:colOff>142875</xdr:colOff>
      <xdr:row>59</xdr:row>
      <xdr:rowOff>19050</xdr:rowOff>
    </xdr:to>
    <xdr:sp macro="" textlink="">
      <xdr:nvSpPr>
        <xdr:cNvPr id="276" name="楕円 275"/>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3827</xdr:rowOff>
    </xdr:from>
    <xdr:ext cx="762000" cy="259045"/>
    <xdr:sp macro="" textlink="">
      <xdr:nvSpPr>
        <xdr:cNvPr id="277" name="テキスト ボックス 276"/>
        <xdr:cNvSpPr txBox="1"/>
      </xdr:nvSpPr>
      <xdr:spPr>
        <a:xfrm>
          <a:off x="13512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9" name="テキスト ボックス 278"/>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補助費等に係る経常収支比率は前年度</a:t>
          </a:r>
          <a:r>
            <a:rPr lang="ja-JP" altLang="en-US" sz="1100" b="0" i="0" baseline="0">
              <a:solidFill>
                <a:sysClr val="windowText" lastClr="000000"/>
              </a:solidFill>
              <a:effectLst/>
              <a:latin typeface="+mn-lt"/>
              <a:ea typeface="+mn-ea"/>
              <a:cs typeface="+mn-cs"/>
            </a:rPr>
            <a:t>より</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改善し、</a:t>
          </a:r>
          <a:r>
            <a:rPr lang="ja-JP" altLang="ja-JP" sz="1100" b="0" i="0" baseline="0">
              <a:solidFill>
                <a:sysClr val="windowText" lastClr="000000"/>
              </a:solidFill>
              <a:effectLst/>
              <a:latin typeface="+mn-lt"/>
              <a:ea typeface="+mn-ea"/>
              <a:cs typeface="+mn-cs"/>
            </a:rPr>
            <a:t>類似団体よりも</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ポイント低くなっている。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今後も経営健全化を進めることにより下水道事業会計への繰出金の抑制に努めるとともに、各種補助金や負担金の見直しを進める。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133858</xdr:rowOff>
    </xdr:from>
    <xdr:to>
      <xdr:col>82</xdr:col>
      <xdr:colOff>107950</xdr:colOff>
      <xdr:row>34</xdr:row>
      <xdr:rowOff>35560</xdr:rowOff>
    </xdr:to>
    <xdr:cxnSp macro="">
      <xdr:nvCxnSpPr>
        <xdr:cNvPr id="310" name="直線コネクタ 309"/>
        <xdr:cNvCxnSpPr/>
      </xdr:nvCxnSpPr>
      <xdr:spPr>
        <a:xfrm flipV="1">
          <a:off x="15671800" y="57917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35560</xdr:rowOff>
    </xdr:to>
    <xdr:cxnSp macro="">
      <xdr:nvCxnSpPr>
        <xdr:cNvPr id="313" name="直線コネクタ 312"/>
        <xdr:cNvCxnSpPr/>
      </xdr:nvCxnSpPr>
      <xdr:spPr>
        <a:xfrm>
          <a:off x="14782800" y="586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81280</xdr:rowOff>
    </xdr:to>
    <xdr:cxnSp macro="">
      <xdr:nvCxnSpPr>
        <xdr:cNvPr id="316" name="直線コネクタ 315"/>
        <xdr:cNvCxnSpPr/>
      </xdr:nvCxnSpPr>
      <xdr:spPr>
        <a:xfrm flipV="1">
          <a:off x="13893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81280</xdr:rowOff>
    </xdr:to>
    <xdr:cxnSp macro="">
      <xdr:nvCxnSpPr>
        <xdr:cNvPr id="319" name="直線コネクタ 318"/>
        <xdr:cNvCxnSpPr/>
      </xdr:nvCxnSpPr>
      <xdr:spPr>
        <a:xfrm>
          <a:off x="13004800" y="5892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83058</xdr:rowOff>
    </xdr:from>
    <xdr:to>
      <xdr:col>82</xdr:col>
      <xdr:colOff>158750</xdr:colOff>
      <xdr:row>34</xdr:row>
      <xdr:rowOff>13208</xdr:rowOff>
    </xdr:to>
    <xdr:sp macro="" textlink="">
      <xdr:nvSpPr>
        <xdr:cNvPr id="329" name="楕円 328"/>
        <xdr:cNvSpPr/>
      </xdr:nvSpPr>
      <xdr:spPr>
        <a:xfrm>
          <a:off x="16459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99585</xdr:rowOff>
    </xdr:from>
    <xdr:ext cx="762000" cy="259045"/>
    <xdr:sp macro="" textlink="">
      <xdr:nvSpPr>
        <xdr:cNvPr id="330" name="補助費等該当値テキスト"/>
        <xdr:cNvSpPr txBox="1"/>
      </xdr:nvSpPr>
      <xdr:spPr>
        <a:xfrm>
          <a:off x="16598900" y="558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1" name="楕円 330"/>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2" name="テキスト ボックス 331"/>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3" name="楕円 332"/>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4" name="テキスト ボックス 333"/>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5" name="楕円 334"/>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6" name="テキスト ボックス 335"/>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37" name="楕円 336"/>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38" name="テキスト ボックス 337"/>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公債費に係る経常収支比率は前年度より</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ポイント改善したものの、類似団体よりも</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ポイント高くなっている。償還が進み地方債残高が減少したことや、金利が低利で推移していることが要因である。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今後もプライマリーバランスに留意しながら、地方債の新規発行の抑制に努め公債費の削減を図る。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96520</xdr:rowOff>
    </xdr:to>
    <xdr:cxnSp macro="">
      <xdr:nvCxnSpPr>
        <xdr:cNvPr id="371" name="直線コネクタ 370"/>
        <xdr:cNvCxnSpPr/>
      </xdr:nvCxnSpPr>
      <xdr:spPr>
        <a:xfrm flipV="1">
          <a:off x="3987800" y="13393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111761</xdr:rowOff>
    </xdr:to>
    <xdr:cxnSp macro="">
      <xdr:nvCxnSpPr>
        <xdr:cNvPr id="374" name="直線コネクタ 373"/>
        <xdr:cNvCxnSpPr/>
      </xdr:nvCxnSpPr>
      <xdr:spPr>
        <a:xfrm flipV="1">
          <a:off x="3098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111761</xdr:rowOff>
    </xdr:to>
    <xdr:cxnSp macro="">
      <xdr:nvCxnSpPr>
        <xdr:cNvPr id="377" name="直線コネクタ 376"/>
        <xdr:cNvCxnSpPr/>
      </xdr:nvCxnSpPr>
      <xdr:spPr>
        <a:xfrm>
          <a:off x="2209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78</xdr:row>
      <xdr:rowOff>165100</xdr:rowOff>
    </xdr:to>
    <xdr:cxnSp macro="">
      <xdr:nvCxnSpPr>
        <xdr:cNvPr id="380" name="直線コネクタ 379"/>
        <xdr:cNvCxnSpPr/>
      </xdr:nvCxnSpPr>
      <xdr:spPr>
        <a:xfrm flipV="1">
          <a:off x="1320800" y="1346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90" name="楕円 389"/>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91"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2" name="楕円 391"/>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93" name="テキスト ボックス 392"/>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4" name="楕円 393"/>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5" name="テキスト ボックス 394"/>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6" name="楕円 395"/>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97" name="テキスト ボックス 396"/>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8" name="楕円 397"/>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399" name="テキスト ボックス 398"/>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その他に係る経常収支比率は前年度より</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し、類似団体よりも</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ポイント高くなっている。これは退職者数の増加や会計年度任用職員の人数増に</a:t>
          </a:r>
          <a:r>
            <a:rPr kumimoji="1" lang="ja-JP" altLang="en-US" sz="1100">
              <a:solidFill>
                <a:sysClr val="windowText" lastClr="000000"/>
              </a:solidFill>
              <a:effectLst/>
              <a:latin typeface="+mn-lt"/>
              <a:ea typeface="+mn-ea"/>
              <a:cs typeface="+mn-cs"/>
            </a:rPr>
            <a:t>よる</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の増加や</a:t>
          </a:r>
          <a:r>
            <a:rPr kumimoji="1" lang="ja-JP" altLang="ja-JP" sz="1100">
              <a:solidFill>
                <a:sysClr val="windowText" lastClr="000000"/>
              </a:solidFill>
              <a:effectLst/>
              <a:latin typeface="+mn-lt"/>
              <a:ea typeface="+mn-ea"/>
              <a:cs typeface="+mn-cs"/>
            </a:rPr>
            <a:t>障害福祉費や児童福祉費などの扶助費、物件費等も増加</a:t>
          </a:r>
          <a:r>
            <a:rPr kumimoji="1" lang="ja-JP" altLang="en-US" sz="1100">
              <a:solidFill>
                <a:sysClr val="windowText" lastClr="000000"/>
              </a:solidFill>
              <a:effectLst/>
              <a:latin typeface="+mn-lt"/>
              <a:ea typeface="+mn-ea"/>
              <a:cs typeface="+mn-cs"/>
            </a:rPr>
            <a:t>しているが、令和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経常一般財源</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法人市民税の増額、普通交付税の追加交付等により増額</a:t>
          </a:r>
          <a:r>
            <a:rPr kumimoji="1" lang="ja-JP" altLang="en-US" sz="1100">
              <a:solidFill>
                <a:sysClr val="windowText" lastClr="000000"/>
              </a:solidFill>
              <a:effectLst/>
              <a:latin typeface="+mn-lt"/>
              <a:ea typeface="+mn-ea"/>
              <a:cs typeface="+mn-cs"/>
            </a:rPr>
            <a:t>になったことが要因である。扶助費や物件費は増加傾向にある</a:t>
          </a:r>
          <a:r>
            <a:rPr kumimoji="1" lang="ja-JP" altLang="ja-JP" sz="1100">
              <a:solidFill>
                <a:sysClr val="windowText" lastClr="000000"/>
              </a:solidFill>
              <a:effectLst/>
              <a:latin typeface="+mn-lt"/>
              <a:ea typeface="+mn-ea"/>
              <a:cs typeface="+mn-cs"/>
            </a:rPr>
            <a:t>ことから、今後も積極的に行政改革の推進に努める。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44704</xdr:rowOff>
    </xdr:to>
    <xdr:cxnSp macro="">
      <xdr:nvCxnSpPr>
        <xdr:cNvPr id="430" name="直線コネクタ 429"/>
        <xdr:cNvCxnSpPr/>
      </xdr:nvCxnSpPr>
      <xdr:spPr>
        <a:xfrm flipV="1">
          <a:off x="15671800" y="132623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44704</xdr:rowOff>
    </xdr:to>
    <xdr:cxnSp macro="">
      <xdr:nvCxnSpPr>
        <xdr:cNvPr id="433" name="直線コネクタ 432"/>
        <xdr:cNvCxnSpPr/>
      </xdr:nvCxnSpPr>
      <xdr:spPr>
        <a:xfrm>
          <a:off x="14782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3556</xdr:rowOff>
    </xdr:to>
    <xdr:cxnSp macro="">
      <xdr:nvCxnSpPr>
        <xdr:cNvPr id="436" name="直線コネクタ 435"/>
        <xdr:cNvCxnSpPr/>
      </xdr:nvCxnSpPr>
      <xdr:spPr>
        <a:xfrm>
          <a:off x="13893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115570</xdr:rowOff>
    </xdr:to>
    <xdr:cxnSp macro="">
      <xdr:nvCxnSpPr>
        <xdr:cNvPr id="439" name="直線コネクタ 438"/>
        <xdr:cNvCxnSpPr/>
      </xdr:nvCxnSpPr>
      <xdr:spPr>
        <a:xfrm>
          <a:off x="13004800" y="13244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9" name="楕円 448"/>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50"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1" name="楕円 450"/>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2" name="テキスト ボックス 451"/>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3" name="楕円 452"/>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4" name="テキスト ボックス 453"/>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5" name="楕円 45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6" name="テキスト ボックス 455"/>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7" name="楕円 456"/>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103395</xdr:rowOff>
    </xdr:from>
    <xdr:ext cx="762000" cy="259045"/>
    <xdr:sp macro="" textlink="">
      <xdr:nvSpPr>
        <xdr:cNvPr id="458" name="テキスト ボックス 457"/>
        <xdr:cNvSpPr txBox="1"/>
      </xdr:nvSpPr>
      <xdr:spPr>
        <a:xfrm>
          <a:off x="12623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43546</xdr:rowOff>
    </xdr:from>
    <xdr:to>
      <xdr:col>29</xdr:col>
      <xdr:colOff>127000</xdr:colOff>
      <xdr:row>17</xdr:row>
      <xdr:rowOff>71115</xdr:rowOff>
    </xdr:to>
    <xdr:cxnSp macro="">
      <xdr:nvCxnSpPr>
        <xdr:cNvPr id="48" name="直線コネクタ 47"/>
        <xdr:cNvCxnSpPr/>
      </xdr:nvCxnSpPr>
      <xdr:spPr bwMode="auto">
        <a:xfrm flipV="1">
          <a:off x="5003800" y="3005821"/>
          <a:ext cx="6477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71115</xdr:rowOff>
    </xdr:from>
    <xdr:to>
      <xdr:col>26</xdr:col>
      <xdr:colOff>50800</xdr:colOff>
      <xdr:row>17</xdr:row>
      <xdr:rowOff>146370</xdr:rowOff>
    </xdr:to>
    <xdr:cxnSp macro="">
      <xdr:nvCxnSpPr>
        <xdr:cNvPr id="51" name="直線コネクタ 50"/>
        <xdr:cNvCxnSpPr/>
      </xdr:nvCxnSpPr>
      <xdr:spPr bwMode="auto">
        <a:xfrm flipV="1">
          <a:off x="4305300" y="3033390"/>
          <a:ext cx="698500" cy="7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146370</xdr:rowOff>
    </xdr:from>
    <xdr:to>
      <xdr:col>22</xdr:col>
      <xdr:colOff>114300</xdr:colOff>
      <xdr:row>17</xdr:row>
      <xdr:rowOff>163149</xdr:rowOff>
    </xdr:to>
    <xdr:cxnSp macro="">
      <xdr:nvCxnSpPr>
        <xdr:cNvPr id="54" name="直線コネクタ 53"/>
        <xdr:cNvCxnSpPr/>
      </xdr:nvCxnSpPr>
      <xdr:spPr bwMode="auto">
        <a:xfrm flipV="1">
          <a:off x="3606800" y="3108645"/>
          <a:ext cx="6985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163149</xdr:rowOff>
    </xdr:from>
    <xdr:to>
      <xdr:col>18</xdr:col>
      <xdr:colOff>177800</xdr:colOff>
      <xdr:row>18</xdr:row>
      <xdr:rowOff>32573</xdr:rowOff>
    </xdr:to>
    <xdr:cxnSp macro="">
      <xdr:nvCxnSpPr>
        <xdr:cNvPr id="57" name="直線コネクタ 56"/>
        <xdr:cNvCxnSpPr/>
      </xdr:nvCxnSpPr>
      <xdr:spPr bwMode="auto">
        <a:xfrm flipV="1">
          <a:off x="2908300" y="3125424"/>
          <a:ext cx="698500" cy="4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164196</xdr:rowOff>
    </xdr:from>
    <xdr:to>
      <xdr:col>29</xdr:col>
      <xdr:colOff>177800</xdr:colOff>
      <xdr:row>17</xdr:row>
      <xdr:rowOff>94346</xdr:rowOff>
    </xdr:to>
    <xdr:sp macro="" textlink="">
      <xdr:nvSpPr>
        <xdr:cNvPr id="67" name="楕円 66"/>
        <xdr:cNvSpPr/>
      </xdr:nvSpPr>
      <xdr:spPr bwMode="auto">
        <a:xfrm>
          <a:off x="5600700" y="295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136273</xdr:rowOff>
    </xdr:from>
    <xdr:ext cx="762000" cy="259045"/>
    <xdr:sp macro="" textlink="">
      <xdr:nvSpPr>
        <xdr:cNvPr id="68" name="人口1人当たり決算額の推移該当値テキスト130"/>
        <xdr:cNvSpPr txBox="1"/>
      </xdr:nvSpPr>
      <xdr:spPr>
        <a:xfrm>
          <a:off x="5740400" y="292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20315</xdr:rowOff>
    </xdr:from>
    <xdr:to>
      <xdr:col>26</xdr:col>
      <xdr:colOff>101600</xdr:colOff>
      <xdr:row>17</xdr:row>
      <xdr:rowOff>121915</xdr:rowOff>
    </xdr:to>
    <xdr:sp macro="" textlink="">
      <xdr:nvSpPr>
        <xdr:cNvPr id="69" name="楕円 68"/>
        <xdr:cNvSpPr/>
      </xdr:nvSpPr>
      <xdr:spPr bwMode="auto">
        <a:xfrm>
          <a:off x="4953000" y="298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106692</xdr:rowOff>
    </xdr:from>
    <xdr:ext cx="736600" cy="259045"/>
    <xdr:sp macro="" textlink="">
      <xdr:nvSpPr>
        <xdr:cNvPr id="70" name="テキスト ボックス 69"/>
        <xdr:cNvSpPr txBox="1"/>
      </xdr:nvSpPr>
      <xdr:spPr>
        <a:xfrm>
          <a:off x="4622800" y="306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95570</xdr:rowOff>
    </xdr:from>
    <xdr:to>
      <xdr:col>22</xdr:col>
      <xdr:colOff>165100</xdr:colOff>
      <xdr:row>18</xdr:row>
      <xdr:rowOff>25720</xdr:rowOff>
    </xdr:to>
    <xdr:sp macro="" textlink="">
      <xdr:nvSpPr>
        <xdr:cNvPr id="71" name="楕円 70"/>
        <xdr:cNvSpPr/>
      </xdr:nvSpPr>
      <xdr:spPr bwMode="auto">
        <a:xfrm>
          <a:off x="4254500" y="305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10497</xdr:rowOff>
    </xdr:from>
    <xdr:ext cx="762000" cy="259045"/>
    <xdr:sp macro="" textlink="">
      <xdr:nvSpPr>
        <xdr:cNvPr id="72" name="テキスト ボックス 71"/>
        <xdr:cNvSpPr txBox="1"/>
      </xdr:nvSpPr>
      <xdr:spPr>
        <a:xfrm>
          <a:off x="3924300" y="314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112349</xdr:rowOff>
    </xdr:from>
    <xdr:to>
      <xdr:col>19</xdr:col>
      <xdr:colOff>38100</xdr:colOff>
      <xdr:row>18</xdr:row>
      <xdr:rowOff>42499</xdr:rowOff>
    </xdr:to>
    <xdr:sp macro="" textlink="">
      <xdr:nvSpPr>
        <xdr:cNvPr id="73" name="楕円 72"/>
        <xdr:cNvSpPr/>
      </xdr:nvSpPr>
      <xdr:spPr bwMode="auto">
        <a:xfrm>
          <a:off x="3556000" y="307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27276</xdr:rowOff>
    </xdr:from>
    <xdr:ext cx="762000" cy="259045"/>
    <xdr:sp macro="" textlink="">
      <xdr:nvSpPr>
        <xdr:cNvPr id="74" name="テキスト ボックス 73"/>
        <xdr:cNvSpPr txBox="1"/>
      </xdr:nvSpPr>
      <xdr:spPr>
        <a:xfrm>
          <a:off x="3225800" y="316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153223</xdr:rowOff>
    </xdr:from>
    <xdr:to>
      <xdr:col>15</xdr:col>
      <xdr:colOff>101600</xdr:colOff>
      <xdr:row>18</xdr:row>
      <xdr:rowOff>83373</xdr:rowOff>
    </xdr:to>
    <xdr:sp macro="" textlink="">
      <xdr:nvSpPr>
        <xdr:cNvPr id="75" name="楕円 74"/>
        <xdr:cNvSpPr/>
      </xdr:nvSpPr>
      <xdr:spPr bwMode="auto">
        <a:xfrm>
          <a:off x="2857500" y="311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68150</xdr:rowOff>
    </xdr:from>
    <xdr:ext cx="762000" cy="259045"/>
    <xdr:sp macro="" textlink="">
      <xdr:nvSpPr>
        <xdr:cNvPr id="76" name="テキスト ボックス 75"/>
        <xdr:cNvSpPr txBox="1"/>
      </xdr:nvSpPr>
      <xdr:spPr>
        <a:xfrm>
          <a:off x="2527300" y="320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178206</xdr:rowOff>
    </xdr:from>
    <xdr:to>
      <xdr:col>29</xdr:col>
      <xdr:colOff>127000</xdr:colOff>
      <xdr:row>35</xdr:row>
      <xdr:rowOff>179692</xdr:rowOff>
    </xdr:to>
    <xdr:cxnSp macro="">
      <xdr:nvCxnSpPr>
        <xdr:cNvPr id="109" name="直線コネクタ 108"/>
        <xdr:cNvCxnSpPr/>
      </xdr:nvCxnSpPr>
      <xdr:spPr bwMode="auto">
        <a:xfrm flipV="1">
          <a:off x="5003800" y="6788556"/>
          <a:ext cx="6477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179692</xdr:rowOff>
    </xdr:from>
    <xdr:to>
      <xdr:col>26</xdr:col>
      <xdr:colOff>50800</xdr:colOff>
      <xdr:row>35</xdr:row>
      <xdr:rowOff>222174</xdr:rowOff>
    </xdr:to>
    <xdr:cxnSp macro="">
      <xdr:nvCxnSpPr>
        <xdr:cNvPr id="112" name="直線コネクタ 111"/>
        <xdr:cNvCxnSpPr/>
      </xdr:nvCxnSpPr>
      <xdr:spPr bwMode="auto">
        <a:xfrm flipV="1">
          <a:off x="4305300" y="6790042"/>
          <a:ext cx="698500" cy="4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222174</xdr:rowOff>
    </xdr:from>
    <xdr:to>
      <xdr:col>22</xdr:col>
      <xdr:colOff>114300</xdr:colOff>
      <xdr:row>35</xdr:row>
      <xdr:rowOff>223469</xdr:rowOff>
    </xdr:to>
    <xdr:cxnSp macro="">
      <xdr:nvCxnSpPr>
        <xdr:cNvPr id="115" name="直線コネクタ 114"/>
        <xdr:cNvCxnSpPr/>
      </xdr:nvCxnSpPr>
      <xdr:spPr bwMode="auto">
        <a:xfrm flipV="1">
          <a:off x="3606800" y="6832524"/>
          <a:ext cx="6985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200685</xdr:rowOff>
    </xdr:from>
    <xdr:to>
      <xdr:col>18</xdr:col>
      <xdr:colOff>177800</xdr:colOff>
      <xdr:row>35</xdr:row>
      <xdr:rowOff>223469</xdr:rowOff>
    </xdr:to>
    <xdr:cxnSp macro="">
      <xdr:nvCxnSpPr>
        <xdr:cNvPr id="118" name="直線コネクタ 117"/>
        <xdr:cNvCxnSpPr/>
      </xdr:nvCxnSpPr>
      <xdr:spPr bwMode="auto">
        <a:xfrm>
          <a:off x="2908300" y="6811035"/>
          <a:ext cx="698500" cy="2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127406</xdr:rowOff>
    </xdr:from>
    <xdr:to>
      <xdr:col>29</xdr:col>
      <xdr:colOff>177800</xdr:colOff>
      <xdr:row>35</xdr:row>
      <xdr:rowOff>229006</xdr:rowOff>
    </xdr:to>
    <xdr:sp macro="" textlink="">
      <xdr:nvSpPr>
        <xdr:cNvPr id="128" name="楕円 127"/>
        <xdr:cNvSpPr/>
      </xdr:nvSpPr>
      <xdr:spPr bwMode="auto">
        <a:xfrm>
          <a:off x="5600700" y="673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99483</xdr:rowOff>
    </xdr:from>
    <xdr:ext cx="762000" cy="259045"/>
    <xdr:sp macro="" textlink="">
      <xdr:nvSpPr>
        <xdr:cNvPr id="129" name="人口1人当たり決算額の推移該当値テキスト445"/>
        <xdr:cNvSpPr txBox="1"/>
      </xdr:nvSpPr>
      <xdr:spPr>
        <a:xfrm>
          <a:off x="5740400" y="670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128892</xdr:rowOff>
    </xdr:from>
    <xdr:to>
      <xdr:col>26</xdr:col>
      <xdr:colOff>101600</xdr:colOff>
      <xdr:row>35</xdr:row>
      <xdr:rowOff>230492</xdr:rowOff>
    </xdr:to>
    <xdr:sp macro="" textlink="">
      <xdr:nvSpPr>
        <xdr:cNvPr id="130" name="楕円 129"/>
        <xdr:cNvSpPr/>
      </xdr:nvSpPr>
      <xdr:spPr bwMode="auto">
        <a:xfrm>
          <a:off x="4953000" y="6739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240669</xdr:rowOff>
    </xdr:from>
    <xdr:ext cx="736600" cy="259045"/>
    <xdr:sp macro="" textlink="">
      <xdr:nvSpPr>
        <xdr:cNvPr id="131" name="テキスト ボックス 130"/>
        <xdr:cNvSpPr txBox="1"/>
      </xdr:nvSpPr>
      <xdr:spPr>
        <a:xfrm>
          <a:off x="4622800" y="6508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171374</xdr:rowOff>
    </xdr:from>
    <xdr:to>
      <xdr:col>22</xdr:col>
      <xdr:colOff>165100</xdr:colOff>
      <xdr:row>35</xdr:row>
      <xdr:rowOff>272974</xdr:rowOff>
    </xdr:to>
    <xdr:sp macro="" textlink="">
      <xdr:nvSpPr>
        <xdr:cNvPr id="132" name="楕円 131"/>
        <xdr:cNvSpPr/>
      </xdr:nvSpPr>
      <xdr:spPr bwMode="auto">
        <a:xfrm>
          <a:off x="4254500" y="678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257751</xdr:rowOff>
    </xdr:from>
    <xdr:ext cx="762000" cy="259045"/>
    <xdr:sp macro="" textlink="">
      <xdr:nvSpPr>
        <xdr:cNvPr id="133" name="テキスト ボックス 132"/>
        <xdr:cNvSpPr txBox="1"/>
      </xdr:nvSpPr>
      <xdr:spPr>
        <a:xfrm>
          <a:off x="3924300" y="686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172669</xdr:rowOff>
    </xdr:from>
    <xdr:to>
      <xdr:col>19</xdr:col>
      <xdr:colOff>38100</xdr:colOff>
      <xdr:row>35</xdr:row>
      <xdr:rowOff>274269</xdr:rowOff>
    </xdr:to>
    <xdr:sp macro="" textlink="">
      <xdr:nvSpPr>
        <xdr:cNvPr id="134" name="楕円 133"/>
        <xdr:cNvSpPr/>
      </xdr:nvSpPr>
      <xdr:spPr bwMode="auto">
        <a:xfrm>
          <a:off x="3556000" y="6783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259046</xdr:rowOff>
    </xdr:from>
    <xdr:ext cx="762000" cy="259045"/>
    <xdr:sp macro="" textlink="">
      <xdr:nvSpPr>
        <xdr:cNvPr id="135" name="テキスト ボックス 134"/>
        <xdr:cNvSpPr txBox="1"/>
      </xdr:nvSpPr>
      <xdr:spPr>
        <a:xfrm>
          <a:off x="3225800" y="686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149885</xdr:rowOff>
    </xdr:from>
    <xdr:to>
      <xdr:col>15</xdr:col>
      <xdr:colOff>101600</xdr:colOff>
      <xdr:row>35</xdr:row>
      <xdr:rowOff>251485</xdr:rowOff>
    </xdr:to>
    <xdr:sp macro="" textlink="">
      <xdr:nvSpPr>
        <xdr:cNvPr id="136" name="楕円 135"/>
        <xdr:cNvSpPr/>
      </xdr:nvSpPr>
      <xdr:spPr bwMode="auto">
        <a:xfrm>
          <a:off x="2857500" y="67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236262</xdr:rowOff>
    </xdr:from>
    <xdr:ext cx="762000" cy="259045"/>
    <xdr:sp macro="" textlink="">
      <xdr:nvSpPr>
        <xdr:cNvPr id="137" name="テキスト ボックス 136"/>
        <xdr:cNvSpPr txBox="1"/>
      </xdr:nvSpPr>
      <xdr:spPr>
        <a:xfrm>
          <a:off x="2527300" y="684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477,584
474,198
502.39
211,871,280
204,473,548
6,602,896
105,623,602
164,277,027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47607</xdr:rowOff>
    </xdr:from>
    <xdr:to>
      <xdr:col>24</xdr:col>
      <xdr:colOff>63500</xdr:colOff>
      <xdr:row>35</xdr:row>
      <xdr:rowOff>126180</xdr:rowOff>
    </xdr:to>
    <xdr:cxnSp macro="">
      <xdr:nvCxnSpPr>
        <xdr:cNvPr id="63" name="直線コネクタ 62"/>
        <xdr:cNvCxnSpPr/>
      </xdr:nvCxnSpPr>
      <xdr:spPr>
        <a:xfrm flipV="1">
          <a:off x="3797300" y="6048357"/>
          <a:ext cx="838200" cy="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126180</xdr:rowOff>
    </xdr:from>
    <xdr:to>
      <xdr:col>19</xdr:col>
      <xdr:colOff>177800</xdr:colOff>
      <xdr:row>36</xdr:row>
      <xdr:rowOff>37157</xdr:rowOff>
    </xdr:to>
    <xdr:cxnSp macro="">
      <xdr:nvCxnSpPr>
        <xdr:cNvPr id="66" name="直線コネクタ 65"/>
        <xdr:cNvCxnSpPr/>
      </xdr:nvCxnSpPr>
      <xdr:spPr>
        <a:xfrm flipV="1">
          <a:off x="2908300" y="6126930"/>
          <a:ext cx="889000" cy="8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37157</xdr:rowOff>
    </xdr:from>
    <xdr:to>
      <xdr:col>15</xdr:col>
      <xdr:colOff>50800</xdr:colOff>
      <xdr:row>36</xdr:row>
      <xdr:rowOff>58775</xdr:rowOff>
    </xdr:to>
    <xdr:cxnSp macro="">
      <xdr:nvCxnSpPr>
        <xdr:cNvPr id="69" name="直線コネクタ 68"/>
        <xdr:cNvCxnSpPr/>
      </xdr:nvCxnSpPr>
      <xdr:spPr>
        <a:xfrm flipV="1">
          <a:off x="2019300" y="6209357"/>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58775</xdr:rowOff>
    </xdr:from>
    <xdr:to>
      <xdr:col>10</xdr:col>
      <xdr:colOff>114300</xdr:colOff>
      <xdr:row>36</xdr:row>
      <xdr:rowOff>89571</xdr:rowOff>
    </xdr:to>
    <xdr:cxnSp macro="">
      <xdr:nvCxnSpPr>
        <xdr:cNvPr id="72" name="直線コネクタ 71"/>
        <xdr:cNvCxnSpPr/>
      </xdr:nvCxnSpPr>
      <xdr:spPr>
        <a:xfrm flipV="1">
          <a:off x="1130300" y="6230975"/>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168257</xdr:rowOff>
    </xdr:from>
    <xdr:to>
      <xdr:col>24</xdr:col>
      <xdr:colOff>114300</xdr:colOff>
      <xdr:row>35</xdr:row>
      <xdr:rowOff>98407</xdr:rowOff>
    </xdr:to>
    <xdr:sp macro="" textlink="">
      <xdr:nvSpPr>
        <xdr:cNvPr id="82" name="楕円 81"/>
        <xdr:cNvSpPr/>
      </xdr:nvSpPr>
      <xdr:spPr>
        <a:xfrm>
          <a:off x="4584700" y="59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146684</xdr:rowOff>
    </xdr:from>
    <xdr:ext cx="534377" cy="259045"/>
    <xdr:sp macro="" textlink="">
      <xdr:nvSpPr>
        <xdr:cNvPr id="83" name="人件費該当値テキスト"/>
        <xdr:cNvSpPr txBox="1"/>
      </xdr:nvSpPr>
      <xdr:spPr>
        <a:xfrm>
          <a:off x="4686300" y="59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75380</xdr:rowOff>
    </xdr:from>
    <xdr:to>
      <xdr:col>20</xdr:col>
      <xdr:colOff>38100</xdr:colOff>
      <xdr:row>36</xdr:row>
      <xdr:rowOff>5530</xdr:rowOff>
    </xdr:to>
    <xdr:sp macro="" textlink="">
      <xdr:nvSpPr>
        <xdr:cNvPr id="84" name="楕円 83"/>
        <xdr:cNvSpPr/>
      </xdr:nvSpPr>
      <xdr:spPr>
        <a:xfrm>
          <a:off x="3746500" y="60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168107</xdr:rowOff>
    </xdr:from>
    <xdr:ext cx="534377" cy="259045"/>
    <xdr:sp macro="" textlink="">
      <xdr:nvSpPr>
        <xdr:cNvPr id="85" name="テキスト ボックス 84"/>
        <xdr:cNvSpPr txBox="1"/>
      </xdr:nvSpPr>
      <xdr:spPr>
        <a:xfrm>
          <a:off x="3530111" y="61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157807</xdr:rowOff>
    </xdr:from>
    <xdr:to>
      <xdr:col>15</xdr:col>
      <xdr:colOff>101600</xdr:colOff>
      <xdr:row>36</xdr:row>
      <xdr:rowOff>87957</xdr:rowOff>
    </xdr:to>
    <xdr:sp macro="" textlink="">
      <xdr:nvSpPr>
        <xdr:cNvPr id="86" name="楕円 85"/>
        <xdr:cNvSpPr/>
      </xdr:nvSpPr>
      <xdr:spPr>
        <a:xfrm>
          <a:off x="2857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79084</xdr:rowOff>
    </xdr:from>
    <xdr:ext cx="534377" cy="259045"/>
    <xdr:sp macro="" textlink="">
      <xdr:nvSpPr>
        <xdr:cNvPr id="87" name="テキスト ボックス 86"/>
        <xdr:cNvSpPr txBox="1"/>
      </xdr:nvSpPr>
      <xdr:spPr>
        <a:xfrm>
          <a:off x="2641111" y="62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7975</xdr:rowOff>
    </xdr:from>
    <xdr:to>
      <xdr:col>10</xdr:col>
      <xdr:colOff>165100</xdr:colOff>
      <xdr:row>36</xdr:row>
      <xdr:rowOff>109575</xdr:rowOff>
    </xdr:to>
    <xdr:sp macro="" textlink="">
      <xdr:nvSpPr>
        <xdr:cNvPr id="88" name="楕円 87"/>
        <xdr:cNvSpPr/>
      </xdr:nvSpPr>
      <xdr:spPr>
        <a:xfrm>
          <a:off x="1968500" y="61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100702</xdr:rowOff>
    </xdr:from>
    <xdr:ext cx="534377" cy="259045"/>
    <xdr:sp macro="" textlink="">
      <xdr:nvSpPr>
        <xdr:cNvPr id="89" name="テキスト ボックス 88"/>
        <xdr:cNvSpPr txBox="1"/>
      </xdr:nvSpPr>
      <xdr:spPr>
        <a:xfrm>
          <a:off x="1752111" y="62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38771</xdr:rowOff>
    </xdr:from>
    <xdr:to>
      <xdr:col>6</xdr:col>
      <xdr:colOff>38100</xdr:colOff>
      <xdr:row>36</xdr:row>
      <xdr:rowOff>140371</xdr:rowOff>
    </xdr:to>
    <xdr:sp macro="" textlink="">
      <xdr:nvSpPr>
        <xdr:cNvPr id="90" name="楕円 89"/>
        <xdr:cNvSpPr/>
      </xdr:nvSpPr>
      <xdr:spPr>
        <a:xfrm>
          <a:off x="1079500" y="621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131498</xdr:rowOff>
    </xdr:from>
    <xdr:ext cx="534377" cy="259045"/>
    <xdr:sp macro="" textlink="">
      <xdr:nvSpPr>
        <xdr:cNvPr id="91" name="テキスト ボックス 90"/>
        <xdr:cNvSpPr txBox="1"/>
      </xdr:nvSpPr>
      <xdr:spPr>
        <a:xfrm>
          <a:off x="863111" y="630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151085</xdr:rowOff>
    </xdr:from>
    <xdr:to>
      <xdr:col>24</xdr:col>
      <xdr:colOff>62865</xdr:colOff>
      <xdr:row>58</xdr:row>
      <xdr:rowOff>8712</xdr:rowOff>
    </xdr:to>
    <xdr:cxnSp macro="">
      <xdr:nvCxnSpPr>
        <xdr:cNvPr id="114" name="直線コネクタ 113"/>
        <xdr:cNvCxnSpPr/>
      </xdr:nvCxnSpPr>
      <xdr:spPr>
        <a:xfrm flipV="1">
          <a:off x="4633595" y="8895035"/>
          <a:ext cx="1270" cy="105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12539</xdr:rowOff>
    </xdr:from>
    <xdr:ext cx="534377" cy="259045"/>
    <xdr:sp macro="" textlink="">
      <xdr:nvSpPr>
        <xdr:cNvPr id="115" name="物件費最小値テキスト"/>
        <xdr:cNvSpPr txBox="1"/>
      </xdr:nvSpPr>
      <xdr:spPr>
        <a:xfrm>
          <a:off x="4686300"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8712</xdr:rowOff>
    </xdr:from>
    <xdr:to>
      <xdr:col>24</xdr:col>
      <xdr:colOff>152400</xdr:colOff>
      <xdr:row>58</xdr:row>
      <xdr:rowOff>8712</xdr:rowOff>
    </xdr:to>
    <xdr:cxnSp macro="">
      <xdr:nvCxnSpPr>
        <xdr:cNvPr id="116" name="直線コネクタ 115"/>
        <xdr:cNvCxnSpPr/>
      </xdr:nvCxnSpPr>
      <xdr:spPr>
        <a:xfrm>
          <a:off x="4546600" y="995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97762</xdr:rowOff>
    </xdr:from>
    <xdr:ext cx="534377" cy="259045"/>
    <xdr:sp macro="" textlink="">
      <xdr:nvSpPr>
        <xdr:cNvPr id="117" name="物件費最大値テキスト"/>
        <xdr:cNvSpPr txBox="1"/>
      </xdr:nvSpPr>
      <xdr:spPr>
        <a:xfrm>
          <a:off x="4686300" y="8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151085</xdr:rowOff>
    </xdr:from>
    <xdr:to>
      <xdr:col>24</xdr:col>
      <xdr:colOff>152400</xdr:colOff>
      <xdr:row>51</xdr:row>
      <xdr:rowOff>151085</xdr:rowOff>
    </xdr:to>
    <xdr:cxnSp macro="">
      <xdr:nvCxnSpPr>
        <xdr:cNvPr id="118" name="直線コネクタ 117"/>
        <xdr:cNvCxnSpPr/>
      </xdr:nvCxnSpPr>
      <xdr:spPr>
        <a:xfrm>
          <a:off x="4546600" y="88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159977</xdr:rowOff>
    </xdr:from>
    <xdr:to>
      <xdr:col>24</xdr:col>
      <xdr:colOff>63500</xdr:colOff>
      <xdr:row>57</xdr:row>
      <xdr:rowOff>110417</xdr:rowOff>
    </xdr:to>
    <xdr:cxnSp macro="">
      <xdr:nvCxnSpPr>
        <xdr:cNvPr id="119" name="直線コネクタ 118"/>
        <xdr:cNvCxnSpPr/>
      </xdr:nvCxnSpPr>
      <xdr:spPr>
        <a:xfrm flipV="1">
          <a:off x="3797300" y="9761177"/>
          <a:ext cx="838200" cy="1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126224</xdr:rowOff>
    </xdr:from>
    <xdr:ext cx="534377" cy="259045"/>
    <xdr:sp macro="" textlink="">
      <xdr:nvSpPr>
        <xdr:cNvPr id="120" name="物件費平均値テキスト"/>
        <xdr:cNvSpPr txBox="1"/>
      </xdr:nvSpPr>
      <xdr:spPr>
        <a:xfrm>
          <a:off x="4686300" y="9384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103347</xdr:rowOff>
    </xdr:from>
    <xdr:to>
      <xdr:col>24</xdr:col>
      <xdr:colOff>114300</xdr:colOff>
      <xdr:row>56</xdr:row>
      <xdr:rowOff>33497</xdr:rowOff>
    </xdr:to>
    <xdr:sp macro="" textlink="">
      <xdr:nvSpPr>
        <xdr:cNvPr id="121" name="フローチャート: 判断 120"/>
        <xdr:cNvSpPr/>
      </xdr:nvSpPr>
      <xdr:spPr>
        <a:xfrm>
          <a:off x="45847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110417</xdr:rowOff>
    </xdr:from>
    <xdr:to>
      <xdr:col>19</xdr:col>
      <xdr:colOff>177800</xdr:colOff>
      <xdr:row>58</xdr:row>
      <xdr:rowOff>60696</xdr:rowOff>
    </xdr:to>
    <xdr:cxnSp macro="">
      <xdr:nvCxnSpPr>
        <xdr:cNvPr id="122" name="直線コネクタ 121"/>
        <xdr:cNvCxnSpPr/>
      </xdr:nvCxnSpPr>
      <xdr:spPr>
        <a:xfrm flipV="1">
          <a:off x="2908300" y="9883067"/>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95072</xdr:rowOff>
    </xdr:from>
    <xdr:to>
      <xdr:col>20</xdr:col>
      <xdr:colOff>38100</xdr:colOff>
      <xdr:row>57</xdr:row>
      <xdr:rowOff>25222</xdr:rowOff>
    </xdr:to>
    <xdr:sp macro="" textlink="">
      <xdr:nvSpPr>
        <xdr:cNvPr id="123" name="フローチャート: 判断 122"/>
        <xdr:cNvSpPr/>
      </xdr:nvSpPr>
      <xdr:spPr>
        <a:xfrm>
          <a:off x="3746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41749</xdr:rowOff>
    </xdr:from>
    <xdr:ext cx="534377" cy="259045"/>
    <xdr:sp macro="" textlink="">
      <xdr:nvSpPr>
        <xdr:cNvPr id="124" name="テキスト ボックス 123"/>
        <xdr:cNvSpPr txBox="1"/>
      </xdr:nvSpPr>
      <xdr:spPr>
        <a:xfrm>
          <a:off x="3530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60696</xdr:rowOff>
    </xdr:from>
    <xdr:to>
      <xdr:col>15</xdr:col>
      <xdr:colOff>50800</xdr:colOff>
      <xdr:row>58</xdr:row>
      <xdr:rowOff>125664</xdr:rowOff>
    </xdr:to>
    <xdr:cxnSp macro="">
      <xdr:nvCxnSpPr>
        <xdr:cNvPr id="125" name="直線コネクタ 124"/>
        <xdr:cNvCxnSpPr/>
      </xdr:nvCxnSpPr>
      <xdr:spPr>
        <a:xfrm flipV="1">
          <a:off x="2019300" y="10004796"/>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166304</xdr:rowOff>
    </xdr:from>
    <xdr:to>
      <xdr:col>15</xdr:col>
      <xdr:colOff>101600</xdr:colOff>
      <xdr:row>57</xdr:row>
      <xdr:rowOff>96454</xdr:rowOff>
    </xdr:to>
    <xdr:sp macro="" textlink="">
      <xdr:nvSpPr>
        <xdr:cNvPr id="126" name="フローチャート: 判断 125"/>
        <xdr:cNvSpPr/>
      </xdr:nvSpPr>
      <xdr:spPr>
        <a:xfrm>
          <a:off x="2857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112981</xdr:rowOff>
    </xdr:from>
    <xdr:ext cx="534377" cy="259045"/>
    <xdr:sp macro="" textlink="">
      <xdr:nvSpPr>
        <xdr:cNvPr id="127" name="テキスト ボックス 126"/>
        <xdr:cNvSpPr txBox="1"/>
      </xdr:nvSpPr>
      <xdr:spPr>
        <a:xfrm>
          <a:off x="2641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125664</xdr:rowOff>
    </xdr:from>
    <xdr:to>
      <xdr:col>10</xdr:col>
      <xdr:colOff>114300</xdr:colOff>
      <xdr:row>58</xdr:row>
      <xdr:rowOff>133642</xdr:rowOff>
    </xdr:to>
    <xdr:cxnSp macro="">
      <xdr:nvCxnSpPr>
        <xdr:cNvPr id="128" name="直線コネクタ 127"/>
        <xdr:cNvCxnSpPr/>
      </xdr:nvCxnSpPr>
      <xdr:spPr>
        <a:xfrm flipV="1">
          <a:off x="1130300" y="10069764"/>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44255</xdr:rowOff>
    </xdr:from>
    <xdr:to>
      <xdr:col>10</xdr:col>
      <xdr:colOff>165100</xdr:colOff>
      <xdr:row>57</xdr:row>
      <xdr:rowOff>145855</xdr:rowOff>
    </xdr:to>
    <xdr:sp macro="" textlink="">
      <xdr:nvSpPr>
        <xdr:cNvPr id="129" name="フローチャート: 判断 128"/>
        <xdr:cNvSpPr/>
      </xdr:nvSpPr>
      <xdr:spPr>
        <a:xfrm>
          <a:off x="1968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162382</xdr:rowOff>
    </xdr:from>
    <xdr:ext cx="534377" cy="259045"/>
    <xdr:sp macro="" textlink="">
      <xdr:nvSpPr>
        <xdr:cNvPr id="130" name="テキスト ボックス 129"/>
        <xdr:cNvSpPr txBox="1"/>
      </xdr:nvSpPr>
      <xdr:spPr>
        <a:xfrm>
          <a:off x="1752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96786</xdr:rowOff>
    </xdr:from>
    <xdr:to>
      <xdr:col>6</xdr:col>
      <xdr:colOff>38100</xdr:colOff>
      <xdr:row>58</xdr:row>
      <xdr:rowOff>26936</xdr:rowOff>
    </xdr:to>
    <xdr:sp macro="" textlink="">
      <xdr:nvSpPr>
        <xdr:cNvPr id="131" name="フローチャート: 判断 130"/>
        <xdr:cNvSpPr/>
      </xdr:nvSpPr>
      <xdr:spPr>
        <a:xfrm>
          <a:off x="1079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43463</xdr:rowOff>
    </xdr:from>
    <xdr:ext cx="534377" cy="259045"/>
    <xdr:sp macro="" textlink="">
      <xdr:nvSpPr>
        <xdr:cNvPr id="132" name="テキスト ボックス 131"/>
        <xdr:cNvSpPr txBox="1"/>
      </xdr:nvSpPr>
      <xdr:spPr>
        <a:xfrm>
          <a:off x="863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109177</xdr:rowOff>
    </xdr:from>
    <xdr:to>
      <xdr:col>24</xdr:col>
      <xdr:colOff>114300</xdr:colOff>
      <xdr:row>57</xdr:row>
      <xdr:rowOff>39327</xdr:rowOff>
    </xdr:to>
    <xdr:sp macro="" textlink="">
      <xdr:nvSpPr>
        <xdr:cNvPr id="138" name="楕円 137"/>
        <xdr:cNvSpPr/>
      </xdr:nvSpPr>
      <xdr:spPr>
        <a:xfrm>
          <a:off x="4584700" y="97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87604</xdr:rowOff>
    </xdr:from>
    <xdr:ext cx="534377" cy="259045"/>
    <xdr:sp macro="" textlink="">
      <xdr:nvSpPr>
        <xdr:cNvPr id="139" name="物件費該当値テキスト"/>
        <xdr:cNvSpPr txBox="1"/>
      </xdr:nvSpPr>
      <xdr:spPr>
        <a:xfrm>
          <a:off x="4686300" y="96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59617</xdr:rowOff>
    </xdr:from>
    <xdr:to>
      <xdr:col>20</xdr:col>
      <xdr:colOff>38100</xdr:colOff>
      <xdr:row>57</xdr:row>
      <xdr:rowOff>161217</xdr:rowOff>
    </xdr:to>
    <xdr:sp macro="" textlink="">
      <xdr:nvSpPr>
        <xdr:cNvPr id="140" name="楕円 139"/>
        <xdr:cNvSpPr/>
      </xdr:nvSpPr>
      <xdr:spPr>
        <a:xfrm>
          <a:off x="3746500" y="98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152344</xdr:rowOff>
    </xdr:from>
    <xdr:ext cx="534377" cy="259045"/>
    <xdr:sp macro="" textlink="">
      <xdr:nvSpPr>
        <xdr:cNvPr id="141" name="テキスト ボックス 140"/>
        <xdr:cNvSpPr txBox="1"/>
      </xdr:nvSpPr>
      <xdr:spPr>
        <a:xfrm>
          <a:off x="3530111" y="99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9896</xdr:rowOff>
    </xdr:from>
    <xdr:to>
      <xdr:col>15</xdr:col>
      <xdr:colOff>101600</xdr:colOff>
      <xdr:row>58</xdr:row>
      <xdr:rowOff>111496</xdr:rowOff>
    </xdr:to>
    <xdr:sp macro="" textlink="">
      <xdr:nvSpPr>
        <xdr:cNvPr id="142" name="楕円 141"/>
        <xdr:cNvSpPr/>
      </xdr:nvSpPr>
      <xdr:spPr>
        <a:xfrm>
          <a:off x="2857500" y="99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102623</xdr:rowOff>
    </xdr:from>
    <xdr:ext cx="534377" cy="259045"/>
    <xdr:sp macro="" textlink="">
      <xdr:nvSpPr>
        <xdr:cNvPr id="143" name="テキスト ボックス 142"/>
        <xdr:cNvSpPr txBox="1"/>
      </xdr:nvSpPr>
      <xdr:spPr>
        <a:xfrm>
          <a:off x="2641111" y="1004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74864</xdr:rowOff>
    </xdr:from>
    <xdr:to>
      <xdr:col>10</xdr:col>
      <xdr:colOff>165100</xdr:colOff>
      <xdr:row>59</xdr:row>
      <xdr:rowOff>5014</xdr:rowOff>
    </xdr:to>
    <xdr:sp macro="" textlink="">
      <xdr:nvSpPr>
        <xdr:cNvPr id="144" name="楕円 143"/>
        <xdr:cNvSpPr/>
      </xdr:nvSpPr>
      <xdr:spPr>
        <a:xfrm>
          <a:off x="1968500" y="100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167591</xdr:rowOff>
    </xdr:from>
    <xdr:ext cx="534377" cy="259045"/>
    <xdr:sp macro="" textlink="">
      <xdr:nvSpPr>
        <xdr:cNvPr id="145" name="テキスト ボックス 144"/>
        <xdr:cNvSpPr txBox="1"/>
      </xdr:nvSpPr>
      <xdr:spPr>
        <a:xfrm>
          <a:off x="1752111" y="1011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82842</xdr:rowOff>
    </xdr:from>
    <xdr:to>
      <xdr:col>6</xdr:col>
      <xdr:colOff>38100</xdr:colOff>
      <xdr:row>59</xdr:row>
      <xdr:rowOff>12992</xdr:rowOff>
    </xdr:to>
    <xdr:sp macro="" textlink="">
      <xdr:nvSpPr>
        <xdr:cNvPr id="146" name="楕円 145"/>
        <xdr:cNvSpPr/>
      </xdr:nvSpPr>
      <xdr:spPr>
        <a:xfrm>
          <a:off x="1079500" y="100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4119</xdr:rowOff>
    </xdr:from>
    <xdr:ext cx="534377" cy="259045"/>
    <xdr:sp macro="" textlink="">
      <xdr:nvSpPr>
        <xdr:cNvPr id="147" name="テキスト ボックス 146"/>
        <xdr:cNvSpPr txBox="1"/>
      </xdr:nvSpPr>
      <xdr:spPr>
        <a:xfrm>
          <a:off x="863111" y="101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69" name="直線コネクタ 168"/>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0"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1" name="直線コネクタ 170"/>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2"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3" name="直線コネクタ 172"/>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18999</xdr:rowOff>
    </xdr:from>
    <xdr:to>
      <xdr:col>24</xdr:col>
      <xdr:colOff>63500</xdr:colOff>
      <xdr:row>77</xdr:row>
      <xdr:rowOff>22292</xdr:rowOff>
    </xdr:to>
    <xdr:cxnSp macro="">
      <xdr:nvCxnSpPr>
        <xdr:cNvPr id="174" name="直線コネクタ 173"/>
        <xdr:cNvCxnSpPr/>
      </xdr:nvCxnSpPr>
      <xdr:spPr>
        <a:xfrm flipV="1">
          <a:off x="3797300" y="13220649"/>
          <a:ext cx="8382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5" name="維持補修費平均値テキスト"/>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6" name="フローチャート: 判断 175"/>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22292</xdr:rowOff>
    </xdr:from>
    <xdr:to>
      <xdr:col>19</xdr:col>
      <xdr:colOff>177800</xdr:colOff>
      <xdr:row>77</xdr:row>
      <xdr:rowOff>65314</xdr:rowOff>
    </xdr:to>
    <xdr:cxnSp macro="">
      <xdr:nvCxnSpPr>
        <xdr:cNvPr id="177" name="直線コネクタ 176"/>
        <xdr:cNvCxnSpPr/>
      </xdr:nvCxnSpPr>
      <xdr:spPr>
        <a:xfrm flipV="1">
          <a:off x="2908300" y="13223942"/>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78" name="フローチャート: 判断 177"/>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79" name="テキスト ボックス 178"/>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65314</xdr:rowOff>
    </xdr:from>
    <xdr:to>
      <xdr:col>15</xdr:col>
      <xdr:colOff>50800</xdr:colOff>
      <xdr:row>77</xdr:row>
      <xdr:rowOff>71028</xdr:rowOff>
    </xdr:to>
    <xdr:cxnSp macro="">
      <xdr:nvCxnSpPr>
        <xdr:cNvPr id="180" name="直線コネクタ 179"/>
        <xdr:cNvCxnSpPr/>
      </xdr:nvCxnSpPr>
      <xdr:spPr>
        <a:xfrm flipV="1">
          <a:off x="2019300" y="1326696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1" name="フローチャート: 判断 180"/>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2" name="テキスト ボックス 181"/>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71028</xdr:rowOff>
    </xdr:from>
    <xdr:to>
      <xdr:col>10</xdr:col>
      <xdr:colOff>114300</xdr:colOff>
      <xdr:row>77</xdr:row>
      <xdr:rowOff>110623</xdr:rowOff>
    </xdr:to>
    <xdr:cxnSp macro="">
      <xdr:nvCxnSpPr>
        <xdr:cNvPr id="183" name="直線コネクタ 182"/>
        <xdr:cNvCxnSpPr/>
      </xdr:nvCxnSpPr>
      <xdr:spPr>
        <a:xfrm flipV="1">
          <a:off x="1130300" y="13272678"/>
          <a:ext cx="889000" cy="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4" name="フローチャート: 判断 183"/>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5" name="テキスト ボックス 184"/>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86" name="フローチャート: 判断 185"/>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87" name="テキスト ボックス 186"/>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139649</xdr:rowOff>
    </xdr:from>
    <xdr:to>
      <xdr:col>24</xdr:col>
      <xdr:colOff>114300</xdr:colOff>
      <xdr:row>77</xdr:row>
      <xdr:rowOff>69799</xdr:rowOff>
    </xdr:to>
    <xdr:sp macro="" textlink="">
      <xdr:nvSpPr>
        <xdr:cNvPr id="193" name="楕円 192"/>
        <xdr:cNvSpPr/>
      </xdr:nvSpPr>
      <xdr:spPr>
        <a:xfrm>
          <a:off x="4584700" y="131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162526</xdr:rowOff>
    </xdr:from>
    <xdr:ext cx="469744" cy="259045"/>
    <xdr:sp macro="" textlink="">
      <xdr:nvSpPr>
        <xdr:cNvPr id="194" name="維持補修費該当値テキスト"/>
        <xdr:cNvSpPr txBox="1"/>
      </xdr:nvSpPr>
      <xdr:spPr>
        <a:xfrm>
          <a:off x="4686300" y="1302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142942</xdr:rowOff>
    </xdr:from>
    <xdr:to>
      <xdr:col>20</xdr:col>
      <xdr:colOff>38100</xdr:colOff>
      <xdr:row>77</xdr:row>
      <xdr:rowOff>73092</xdr:rowOff>
    </xdr:to>
    <xdr:sp macro="" textlink="">
      <xdr:nvSpPr>
        <xdr:cNvPr id="195" name="楕円 194"/>
        <xdr:cNvSpPr/>
      </xdr:nvSpPr>
      <xdr:spPr>
        <a:xfrm>
          <a:off x="3746500" y="131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89618</xdr:rowOff>
    </xdr:from>
    <xdr:ext cx="469744" cy="259045"/>
    <xdr:sp macro="" textlink="">
      <xdr:nvSpPr>
        <xdr:cNvPr id="196" name="テキスト ボックス 195"/>
        <xdr:cNvSpPr txBox="1"/>
      </xdr:nvSpPr>
      <xdr:spPr>
        <a:xfrm>
          <a:off x="3562428" y="129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14514</xdr:rowOff>
    </xdr:from>
    <xdr:to>
      <xdr:col>15</xdr:col>
      <xdr:colOff>101600</xdr:colOff>
      <xdr:row>77</xdr:row>
      <xdr:rowOff>116114</xdr:rowOff>
    </xdr:to>
    <xdr:sp macro="" textlink="">
      <xdr:nvSpPr>
        <xdr:cNvPr id="197" name="楕円 196"/>
        <xdr:cNvSpPr/>
      </xdr:nvSpPr>
      <xdr:spPr>
        <a:xfrm>
          <a:off x="2857500" y="132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8" name="テキスト ボックス 197"/>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20228</xdr:rowOff>
    </xdr:from>
    <xdr:to>
      <xdr:col>10</xdr:col>
      <xdr:colOff>165100</xdr:colOff>
      <xdr:row>77</xdr:row>
      <xdr:rowOff>121828</xdr:rowOff>
    </xdr:to>
    <xdr:sp macro="" textlink="">
      <xdr:nvSpPr>
        <xdr:cNvPr id="199" name="楕円 198"/>
        <xdr:cNvSpPr/>
      </xdr:nvSpPr>
      <xdr:spPr>
        <a:xfrm>
          <a:off x="1968500" y="132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138355</xdr:rowOff>
    </xdr:from>
    <xdr:ext cx="469744" cy="259045"/>
    <xdr:sp macro="" textlink="">
      <xdr:nvSpPr>
        <xdr:cNvPr id="200" name="テキスト ボックス 199"/>
        <xdr:cNvSpPr txBox="1"/>
      </xdr:nvSpPr>
      <xdr:spPr>
        <a:xfrm>
          <a:off x="1784428" y="1299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59823</xdr:rowOff>
    </xdr:from>
    <xdr:to>
      <xdr:col>6</xdr:col>
      <xdr:colOff>38100</xdr:colOff>
      <xdr:row>77</xdr:row>
      <xdr:rowOff>161423</xdr:rowOff>
    </xdr:to>
    <xdr:sp macro="" textlink="">
      <xdr:nvSpPr>
        <xdr:cNvPr id="201" name="楕円 200"/>
        <xdr:cNvSpPr/>
      </xdr:nvSpPr>
      <xdr:spPr>
        <a:xfrm>
          <a:off x="1079500" y="132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6500</xdr:rowOff>
    </xdr:from>
    <xdr:ext cx="469744" cy="259045"/>
    <xdr:sp macro="" textlink="">
      <xdr:nvSpPr>
        <xdr:cNvPr id="202" name="テキスト ボックス 201"/>
        <xdr:cNvSpPr txBox="1"/>
      </xdr:nvSpPr>
      <xdr:spPr>
        <a:xfrm>
          <a:off x="895428" y="130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7" name="直線コネクタ 226"/>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28"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29" name="直線コネクタ 228"/>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0"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1" name="直線コネクタ 230"/>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105448</xdr:rowOff>
    </xdr:from>
    <xdr:to>
      <xdr:col>24</xdr:col>
      <xdr:colOff>63500</xdr:colOff>
      <xdr:row>96</xdr:row>
      <xdr:rowOff>129617</xdr:rowOff>
    </xdr:to>
    <xdr:cxnSp macro="">
      <xdr:nvCxnSpPr>
        <xdr:cNvPr id="232" name="直線コネクタ 231"/>
        <xdr:cNvCxnSpPr/>
      </xdr:nvCxnSpPr>
      <xdr:spPr>
        <a:xfrm flipV="1">
          <a:off x="3797300" y="16221748"/>
          <a:ext cx="838200" cy="36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3"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4" name="フローチャート: 判断 233"/>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129617</xdr:rowOff>
    </xdr:from>
    <xdr:to>
      <xdr:col>19</xdr:col>
      <xdr:colOff>177800</xdr:colOff>
      <xdr:row>97</xdr:row>
      <xdr:rowOff>33096</xdr:rowOff>
    </xdr:to>
    <xdr:cxnSp macro="">
      <xdr:nvCxnSpPr>
        <xdr:cNvPr id="235" name="直線コネクタ 234"/>
        <xdr:cNvCxnSpPr/>
      </xdr:nvCxnSpPr>
      <xdr:spPr>
        <a:xfrm flipV="1">
          <a:off x="2908300" y="16588817"/>
          <a:ext cx="889000" cy="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6" name="フローチャート: 判断 235"/>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37" name="テキスト ボックス 236"/>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33096</xdr:rowOff>
    </xdr:from>
    <xdr:to>
      <xdr:col>15</xdr:col>
      <xdr:colOff>50800</xdr:colOff>
      <xdr:row>97</xdr:row>
      <xdr:rowOff>129730</xdr:rowOff>
    </xdr:to>
    <xdr:cxnSp macro="">
      <xdr:nvCxnSpPr>
        <xdr:cNvPr id="238" name="直線コネクタ 237"/>
        <xdr:cNvCxnSpPr/>
      </xdr:nvCxnSpPr>
      <xdr:spPr>
        <a:xfrm flipV="1">
          <a:off x="2019300" y="16663746"/>
          <a:ext cx="8890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39" name="フローチャート: 判断 238"/>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0" name="テキスト ボックス 239"/>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129730</xdr:rowOff>
    </xdr:from>
    <xdr:to>
      <xdr:col>10</xdr:col>
      <xdr:colOff>114300</xdr:colOff>
      <xdr:row>97</xdr:row>
      <xdr:rowOff>155766</xdr:rowOff>
    </xdr:to>
    <xdr:cxnSp macro="">
      <xdr:nvCxnSpPr>
        <xdr:cNvPr id="241" name="直線コネクタ 240"/>
        <xdr:cNvCxnSpPr/>
      </xdr:nvCxnSpPr>
      <xdr:spPr>
        <a:xfrm flipV="1">
          <a:off x="1130300" y="16760380"/>
          <a:ext cx="8890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2" name="フローチャート: 判断 241"/>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3" name="テキスト ボックス 242"/>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4" name="フローチャート: 判断 243"/>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5" name="テキスト ボックス 244"/>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54648</xdr:rowOff>
    </xdr:from>
    <xdr:to>
      <xdr:col>24</xdr:col>
      <xdr:colOff>114300</xdr:colOff>
      <xdr:row>94</xdr:row>
      <xdr:rowOff>156248</xdr:rowOff>
    </xdr:to>
    <xdr:sp macro="" textlink="">
      <xdr:nvSpPr>
        <xdr:cNvPr id="251" name="楕円 250"/>
        <xdr:cNvSpPr/>
      </xdr:nvSpPr>
      <xdr:spPr>
        <a:xfrm>
          <a:off x="4584700" y="161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77525</xdr:rowOff>
    </xdr:from>
    <xdr:ext cx="599010" cy="259045"/>
    <xdr:sp macro="" textlink="">
      <xdr:nvSpPr>
        <xdr:cNvPr id="252" name="扶助費該当値テキスト"/>
        <xdr:cNvSpPr txBox="1"/>
      </xdr:nvSpPr>
      <xdr:spPr>
        <a:xfrm>
          <a:off x="4686300" y="1602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78817</xdr:rowOff>
    </xdr:from>
    <xdr:to>
      <xdr:col>20</xdr:col>
      <xdr:colOff>38100</xdr:colOff>
      <xdr:row>97</xdr:row>
      <xdr:rowOff>8967</xdr:rowOff>
    </xdr:to>
    <xdr:sp macro="" textlink="">
      <xdr:nvSpPr>
        <xdr:cNvPr id="253" name="楕円 252"/>
        <xdr:cNvSpPr/>
      </xdr:nvSpPr>
      <xdr:spPr>
        <a:xfrm>
          <a:off x="3746500" y="165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25494</xdr:rowOff>
    </xdr:from>
    <xdr:ext cx="599010" cy="259045"/>
    <xdr:sp macro="" textlink="">
      <xdr:nvSpPr>
        <xdr:cNvPr id="254" name="テキスト ボックス 253"/>
        <xdr:cNvSpPr txBox="1"/>
      </xdr:nvSpPr>
      <xdr:spPr>
        <a:xfrm>
          <a:off x="3497795" y="1631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153746</xdr:rowOff>
    </xdr:from>
    <xdr:to>
      <xdr:col>15</xdr:col>
      <xdr:colOff>101600</xdr:colOff>
      <xdr:row>97</xdr:row>
      <xdr:rowOff>83896</xdr:rowOff>
    </xdr:to>
    <xdr:sp macro="" textlink="">
      <xdr:nvSpPr>
        <xdr:cNvPr id="255" name="楕円 254"/>
        <xdr:cNvSpPr/>
      </xdr:nvSpPr>
      <xdr:spPr>
        <a:xfrm>
          <a:off x="2857500" y="166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100423</xdr:rowOff>
    </xdr:from>
    <xdr:ext cx="599010" cy="259045"/>
    <xdr:sp macro="" textlink="">
      <xdr:nvSpPr>
        <xdr:cNvPr id="256" name="テキスト ボックス 255"/>
        <xdr:cNvSpPr txBox="1"/>
      </xdr:nvSpPr>
      <xdr:spPr>
        <a:xfrm>
          <a:off x="2608795" y="1638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78930</xdr:rowOff>
    </xdr:from>
    <xdr:to>
      <xdr:col>10</xdr:col>
      <xdr:colOff>165100</xdr:colOff>
      <xdr:row>98</xdr:row>
      <xdr:rowOff>9080</xdr:rowOff>
    </xdr:to>
    <xdr:sp macro="" textlink="">
      <xdr:nvSpPr>
        <xdr:cNvPr id="257" name="楕円 256"/>
        <xdr:cNvSpPr/>
      </xdr:nvSpPr>
      <xdr:spPr>
        <a:xfrm>
          <a:off x="1968500" y="167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25607</xdr:rowOff>
    </xdr:from>
    <xdr:ext cx="599010" cy="259045"/>
    <xdr:sp macro="" textlink="">
      <xdr:nvSpPr>
        <xdr:cNvPr id="258" name="テキスト ボックス 257"/>
        <xdr:cNvSpPr txBox="1"/>
      </xdr:nvSpPr>
      <xdr:spPr>
        <a:xfrm>
          <a:off x="1719795" y="1648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104966</xdr:rowOff>
    </xdr:from>
    <xdr:to>
      <xdr:col>6</xdr:col>
      <xdr:colOff>38100</xdr:colOff>
      <xdr:row>98</xdr:row>
      <xdr:rowOff>35116</xdr:rowOff>
    </xdr:to>
    <xdr:sp macro="" textlink="">
      <xdr:nvSpPr>
        <xdr:cNvPr id="259" name="楕円 258"/>
        <xdr:cNvSpPr/>
      </xdr:nvSpPr>
      <xdr:spPr>
        <a:xfrm>
          <a:off x="1079500" y="167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26243</xdr:rowOff>
    </xdr:from>
    <xdr:ext cx="599010" cy="259045"/>
    <xdr:sp macro="" textlink="">
      <xdr:nvSpPr>
        <xdr:cNvPr id="260" name="テキスト ボックス 259"/>
        <xdr:cNvSpPr txBox="1"/>
      </xdr:nvSpPr>
      <xdr:spPr>
        <a:xfrm>
          <a:off x="830795" y="1682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6" name="直線コネクタ 285"/>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7"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88" name="直線コネクタ 287"/>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89"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0" name="直線コネクタ 289"/>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76302</xdr:rowOff>
    </xdr:from>
    <xdr:to>
      <xdr:col>55</xdr:col>
      <xdr:colOff>0</xdr:colOff>
      <xdr:row>37</xdr:row>
      <xdr:rowOff>165967</xdr:rowOff>
    </xdr:to>
    <xdr:cxnSp macro="">
      <xdr:nvCxnSpPr>
        <xdr:cNvPr id="291" name="直線コネクタ 290"/>
        <xdr:cNvCxnSpPr/>
      </xdr:nvCxnSpPr>
      <xdr:spPr>
        <a:xfrm>
          <a:off x="9639300" y="5391252"/>
          <a:ext cx="838200" cy="11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2" name="補助費等平均値テキスト"/>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3" name="フローチャート: 判断 292"/>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76302</xdr:rowOff>
    </xdr:from>
    <xdr:to>
      <xdr:col>50</xdr:col>
      <xdr:colOff>114300</xdr:colOff>
      <xdr:row>38</xdr:row>
      <xdr:rowOff>20142</xdr:rowOff>
    </xdr:to>
    <xdr:cxnSp macro="">
      <xdr:nvCxnSpPr>
        <xdr:cNvPr id="294" name="直線コネクタ 293"/>
        <xdr:cNvCxnSpPr/>
      </xdr:nvCxnSpPr>
      <xdr:spPr>
        <a:xfrm flipV="1">
          <a:off x="8750300" y="5391252"/>
          <a:ext cx="889000" cy="11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5" name="フローチャート: 判断 294"/>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296" name="テキスト ボックス 295"/>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20142</xdr:rowOff>
    </xdr:from>
    <xdr:to>
      <xdr:col>45</xdr:col>
      <xdr:colOff>177800</xdr:colOff>
      <xdr:row>38</xdr:row>
      <xdr:rowOff>29264</xdr:rowOff>
    </xdr:to>
    <xdr:cxnSp macro="">
      <xdr:nvCxnSpPr>
        <xdr:cNvPr id="297" name="直線コネクタ 296"/>
        <xdr:cNvCxnSpPr/>
      </xdr:nvCxnSpPr>
      <xdr:spPr>
        <a:xfrm flipV="1">
          <a:off x="7861300" y="6535242"/>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298" name="フローチャート: 判断 297"/>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299" name="テキスト ボックス 298"/>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28774</xdr:rowOff>
    </xdr:from>
    <xdr:to>
      <xdr:col>41</xdr:col>
      <xdr:colOff>50800</xdr:colOff>
      <xdr:row>38</xdr:row>
      <xdr:rowOff>29264</xdr:rowOff>
    </xdr:to>
    <xdr:cxnSp macro="">
      <xdr:nvCxnSpPr>
        <xdr:cNvPr id="300" name="直線コネクタ 299"/>
        <xdr:cNvCxnSpPr/>
      </xdr:nvCxnSpPr>
      <xdr:spPr>
        <a:xfrm>
          <a:off x="6972300" y="654387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1" name="フローチャート: 判断 300"/>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2" name="テキスト ボックス 301"/>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3" name="フローチャート: 判断 302"/>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4" name="テキスト ボックス 303"/>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115167</xdr:rowOff>
    </xdr:from>
    <xdr:to>
      <xdr:col>55</xdr:col>
      <xdr:colOff>50800</xdr:colOff>
      <xdr:row>38</xdr:row>
      <xdr:rowOff>45317</xdr:rowOff>
    </xdr:to>
    <xdr:sp macro="" textlink="">
      <xdr:nvSpPr>
        <xdr:cNvPr id="310" name="楕円 309"/>
        <xdr:cNvSpPr/>
      </xdr:nvSpPr>
      <xdr:spPr>
        <a:xfrm>
          <a:off x="10426700" y="645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30094</xdr:rowOff>
    </xdr:from>
    <xdr:ext cx="534377" cy="259045"/>
    <xdr:sp macro="" textlink="">
      <xdr:nvSpPr>
        <xdr:cNvPr id="311" name="補助費等該当値テキスト"/>
        <xdr:cNvSpPr txBox="1"/>
      </xdr:nvSpPr>
      <xdr:spPr>
        <a:xfrm>
          <a:off x="10528300" y="63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25502</xdr:rowOff>
    </xdr:from>
    <xdr:to>
      <xdr:col>50</xdr:col>
      <xdr:colOff>165100</xdr:colOff>
      <xdr:row>31</xdr:row>
      <xdr:rowOff>127102</xdr:rowOff>
    </xdr:to>
    <xdr:sp macro="" textlink="">
      <xdr:nvSpPr>
        <xdr:cNvPr id="312" name="楕円 311"/>
        <xdr:cNvSpPr/>
      </xdr:nvSpPr>
      <xdr:spPr>
        <a:xfrm>
          <a:off x="9588500" y="53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118229</xdr:rowOff>
    </xdr:from>
    <xdr:ext cx="599010" cy="259045"/>
    <xdr:sp macro="" textlink="">
      <xdr:nvSpPr>
        <xdr:cNvPr id="313" name="テキスト ボックス 312"/>
        <xdr:cNvSpPr txBox="1"/>
      </xdr:nvSpPr>
      <xdr:spPr>
        <a:xfrm>
          <a:off x="9339795" y="543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140792</xdr:rowOff>
    </xdr:from>
    <xdr:to>
      <xdr:col>46</xdr:col>
      <xdr:colOff>38100</xdr:colOff>
      <xdr:row>38</xdr:row>
      <xdr:rowOff>70942</xdr:rowOff>
    </xdr:to>
    <xdr:sp macro="" textlink="">
      <xdr:nvSpPr>
        <xdr:cNvPr id="314" name="楕円 313"/>
        <xdr:cNvSpPr/>
      </xdr:nvSpPr>
      <xdr:spPr>
        <a:xfrm>
          <a:off x="8699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62069</xdr:rowOff>
    </xdr:from>
    <xdr:ext cx="534377" cy="259045"/>
    <xdr:sp macro="" textlink="">
      <xdr:nvSpPr>
        <xdr:cNvPr id="315" name="テキスト ボックス 314"/>
        <xdr:cNvSpPr txBox="1"/>
      </xdr:nvSpPr>
      <xdr:spPr>
        <a:xfrm>
          <a:off x="8483111" y="65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149914</xdr:rowOff>
    </xdr:from>
    <xdr:to>
      <xdr:col>41</xdr:col>
      <xdr:colOff>101600</xdr:colOff>
      <xdr:row>38</xdr:row>
      <xdr:rowOff>80065</xdr:rowOff>
    </xdr:to>
    <xdr:sp macro="" textlink="">
      <xdr:nvSpPr>
        <xdr:cNvPr id="316" name="楕円 315"/>
        <xdr:cNvSpPr/>
      </xdr:nvSpPr>
      <xdr:spPr>
        <a:xfrm>
          <a:off x="7810500" y="6493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71191</xdr:rowOff>
    </xdr:from>
    <xdr:ext cx="534377" cy="259045"/>
    <xdr:sp macro="" textlink="">
      <xdr:nvSpPr>
        <xdr:cNvPr id="317" name="テキスト ボックス 316"/>
        <xdr:cNvSpPr txBox="1"/>
      </xdr:nvSpPr>
      <xdr:spPr>
        <a:xfrm>
          <a:off x="7594111" y="65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149425</xdr:rowOff>
    </xdr:from>
    <xdr:to>
      <xdr:col>36</xdr:col>
      <xdr:colOff>165100</xdr:colOff>
      <xdr:row>38</xdr:row>
      <xdr:rowOff>79575</xdr:rowOff>
    </xdr:to>
    <xdr:sp macro="" textlink="">
      <xdr:nvSpPr>
        <xdr:cNvPr id="318" name="楕円 317"/>
        <xdr:cNvSpPr/>
      </xdr:nvSpPr>
      <xdr:spPr>
        <a:xfrm>
          <a:off x="6921500" y="64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70701</xdr:rowOff>
    </xdr:from>
    <xdr:ext cx="534377" cy="259045"/>
    <xdr:sp macro="" textlink="">
      <xdr:nvSpPr>
        <xdr:cNvPr id="319" name="テキスト ボックス 318"/>
        <xdr:cNvSpPr txBox="1"/>
      </xdr:nvSpPr>
      <xdr:spPr>
        <a:xfrm>
          <a:off x="6705111"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4" name="直線コネクタ 343"/>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5"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6" name="直線コネクタ 345"/>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7"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48" name="直線コネクタ 347"/>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40525</xdr:rowOff>
    </xdr:from>
    <xdr:to>
      <xdr:col>55</xdr:col>
      <xdr:colOff>0</xdr:colOff>
      <xdr:row>56</xdr:row>
      <xdr:rowOff>148749</xdr:rowOff>
    </xdr:to>
    <xdr:cxnSp macro="">
      <xdr:nvCxnSpPr>
        <xdr:cNvPr id="349" name="直線コネクタ 348"/>
        <xdr:cNvCxnSpPr/>
      </xdr:nvCxnSpPr>
      <xdr:spPr>
        <a:xfrm>
          <a:off x="9639300" y="9641725"/>
          <a:ext cx="838200" cy="10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0" name="普通建設事業費平均値テキスト"/>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1" name="フローチャート: 判断 350"/>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40525</xdr:rowOff>
    </xdr:from>
    <xdr:to>
      <xdr:col>50</xdr:col>
      <xdr:colOff>114300</xdr:colOff>
      <xdr:row>56</xdr:row>
      <xdr:rowOff>73368</xdr:rowOff>
    </xdr:to>
    <xdr:cxnSp macro="">
      <xdr:nvCxnSpPr>
        <xdr:cNvPr id="352" name="直線コネクタ 351"/>
        <xdr:cNvCxnSpPr/>
      </xdr:nvCxnSpPr>
      <xdr:spPr>
        <a:xfrm flipV="1">
          <a:off x="8750300" y="9641725"/>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3" name="フローチャート: 判断 352"/>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4" name="テキスト ボックス 353"/>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73368</xdr:rowOff>
    </xdr:from>
    <xdr:to>
      <xdr:col>45</xdr:col>
      <xdr:colOff>177800</xdr:colOff>
      <xdr:row>56</xdr:row>
      <xdr:rowOff>137357</xdr:rowOff>
    </xdr:to>
    <xdr:cxnSp macro="">
      <xdr:nvCxnSpPr>
        <xdr:cNvPr id="355" name="直線コネクタ 354"/>
        <xdr:cNvCxnSpPr/>
      </xdr:nvCxnSpPr>
      <xdr:spPr>
        <a:xfrm flipV="1">
          <a:off x="7861300" y="9674568"/>
          <a:ext cx="889000" cy="6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6" name="フローチャート: 判断 355"/>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7" name="テキスト ボックス 356"/>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33592</xdr:rowOff>
    </xdr:from>
    <xdr:to>
      <xdr:col>41</xdr:col>
      <xdr:colOff>50800</xdr:colOff>
      <xdr:row>56</xdr:row>
      <xdr:rowOff>137357</xdr:rowOff>
    </xdr:to>
    <xdr:cxnSp macro="">
      <xdr:nvCxnSpPr>
        <xdr:cNvPr id="358" name="直線コネクタ 357"/>
        <xdr:cNvCxnSpPr/>
      </xdr:nvCxnSpPr>
      <xdr:spPr>
        <a:xfrm>
          <a:off x="6972300" y="9634792"/>
          <a:ext cx="889000" cy="1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59" name="フローチャート: 判断 358"/>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0" name="テキスト ボックス 359"/>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1" name="フローチャート: 判断 360"/>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2" name="テキスト ボックス 361"/>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97949</xdr:rowOff>
    </xdr:from>
    <xdr:to>
      <xdr:col>55</xdr:col>
      <xdr:colOff>50800</xdr:colOff>
      <xdr:row>57</xdr:row>
      <xdr:rowOff>28099</xdr:rowOff>
    </xdr:to>
    <xdr:sp macro="" textlink="">
      <xdr:nvSpPr>
        <xdr:cNvPr id="368" name="楕円 367"/>
        <xdr:cNvSpPr/>
      </xdr:nvSpPr>
      <xdr:spPr>
        <a:xfrm>
          <a:off x="10426700" y="96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76376</xdr:rowOff>
    </xdr:from>
    <xdr:ext cx="534377" cy="259045"/>
    <xdr:sp macro="" textlink="">
      <xdr:nvSpPr>
        <xdr:cNvPr id="369" name="普通建設事業費該当値テキスト"/>
        <xdr:cNvSpPr txBox="1"/>
      </xdr:nvSpPr>
      <xdr:spPr>
        <a:xfrm>
          <a:off x="10528300" y="96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161175</xdr:rowOff>
    </xdr:from>
    <xdr:to>
      <xdr:col>50</xdr:col>
      <xdr:colOff>165100</xdr:colOff>
      <xdr:row>56</xdr:row>
      <xdr:rowOff>91325</xdr:rowOff>
    </xdr:to>
    <xdr:sp macro="" textlink="">
      <xdr:nvSpPr>
        <xdr:cNvPr id="370" name="楕円 369"/>
        <xdr:cNvSpPr/>
      </xdr:nvSpPr>
      <xdr:spPr>
        <a:xfrm>
          <a:off x="9588500" y="95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82452</xdr:rowOff>
    </xdr:from>
    <xdr:ext cx="534377" cy="259045"/>
    <xdr:sp macro="" textlink="">
      <xdr:nvSpPr>
        <xdr:cNvPr id="371" name="テキスト ボックス 370"/>
        <xdr:cNvSpPr txBox="1"/>
      </xdr:nvSpPr>
      <xdr:spPr>
        <a:xfrm>
          <a:off x="9372111" y="96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22568</xdr:rowOff>
    </xdr:from>
    <xdr:to>
      <xdr:col>46</xdr:col>
      <xdr:colOff>38100</xdr:colOff>
      <xdr:row>56</xdr:row>
      <xdr:rowOff>124168</xdr:rowOff>
    </xdr:to>
    <xdr:sp macro="" textlink="">
      <xdr:nvSpPr>
        <xdr:cNvPr id="372" name="楕円 371"/>
        <xdr:cNvSpPr/>
      </xdr:nvSpPr>
      <xdr:spPr>
        <a:xfrm>
          <a:off x="8699500" y="96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115295</xdr:rowOff>
    </xdr:from>
    <xdr:ext cx="534377" cy="259045"/>
    <xdr:sp macro="" textlink="">
      <xdr:nvSpPr>
        <xdr:cNvPr id="373" name="テキスト ボックス 372"/>
        <xdr:cNvSpPr txBox="1"/>
      </xdr:nvSpPr>
      <xdr:spPr>
        <a:xfrm>
          <a:off x="8483111" y="97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86557</xdr:rowOff>
    </xdr:from>
    <xdr:to>
      <xdr:col>41</xdr:col>
      <xdr:colOff>101600</xdr:colOff>
      <xdr:row>57</xdr:row>
      <xdr:rowOff>16707</xdr:rowOff>
    </xdr:to>
    <xdr:sp macro="" textlink="">
      <xdr:nvSpPr>
        <xdr:cNvPr id="374" name="楕円 373"/>
        <xdr:cNvSpPr/>
      </xdr:nvSpPr>
      <xdr:spPr>
        <a:xfrm>
          <a:off x="7810500" y="96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7834</xdr:rowOff>
    </xdr:from>
    <xdr:ext cx="534377" cy="259045"/>
    <xdr:sp macro="" textlink="">
      <xdr:nvSpPr>
        <xdr:cNvPr id="375" name="テキスト ボックス 374"/>
        <xdr:cNvSpPr txBox="1"/>
      </xdr:nvSpPr>
      <xdr:spPr>
        <a:xfrm>
          <a:off x="7594111" y="97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154242</xdr:rowOff>
    </xdr:from>
    <xdr:to>
      <xdr:col>36</xdr:col>
      <xdr:colOff>165100</xdr:colOff>
      <xdr:row>56</xdr:row>
      <xdr:rowOff>84392</xdr:rowOff>
    </xdr:to>
    <xdr:sp macro="" textlink="">
      <xdr:nvSpPr>
        <xdr:cNvPr id="376" name="楕円 375"/>
        <xdr:cNvSpPr/>
      </xdr:nvSpPr>
      <xdr:spPr>
        <a:xfrm>
          <a:off x="6921500" y="95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75519</xdr:rowOff>
    </xdr:from>
    <xdr:ext cx="534377" cy="259045"/>
    <xdr:sp macro="" textlink="">
      <xdr:nvSpPr>
        <xdr:cNvPr id="377" name="テキスト ボックス 376"/>
        <xdr:cNvSpPr txBox="1"/>
      </xdr:nvSpPr>
      <xdr:spPr>
        <a:xfrm>
          <a:off x="6705111" y="9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3" name="直線コネクタ 402"/>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4"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5" name="直線コネクタ 404"/>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6"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7" name="直線コネクタ 406"/>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80460</xdr:rowOff>
    </xdr:from>
    <xdr:to>
      <xdr:col>55</xdr:col>
      <xdr:colOff>0</xdr:colOff>
      <xdr:row>77</xdr:row>
      <xdr:rowOff>106521</xdr:rowOff>
    </xdr:to>
    <xdr:cxnSp macro="">
      <xdr:nvCxnSpPr>
        <xdr:cNvPr id="408" name="直線コネクタ 407"/>
        <xdr:cNvCxnSpPr/>
      </xdr:nvCxnSpPr>
      <xdr:spPr>
        <a:xfrm flipV="1">
          <a:off x="9639300" y="13282110"/>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09"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0" name="フローチャート: 判断 409"/>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119486</xdr:rowOff>
    </xdr:from>
    <xdr:to>
      <xdr:col>50</xdr:col>
      <xdr:colOff>114300</xdr:colOff>
      <xdr:row>77</xdr:row>
      <xdr:rowOff>106521</xdr:rowOff>
    </xdr:to>
    <xdr:cxnSp macro="">
      <xdr:nvCxnSpPr>
        <xdr:cNvPr id="411" name="直線コネクタ 410"/>
        <xdr:cNvCxnSpPr/>
      </xdr:nvCxnSpPr>
      <xdr:spPr>
        <a:xfrm>
          <a:off x="8750300" y="13149686"/>
          <a:ext cx="889000" cy="15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2" name="フローチャート: 判断 411"/>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3" name="テキスト ボックス 412"/>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119486</xdr:rowOff>
    </xdr:from>
    <xdr:to>
      <xdr:col>45</xdr:col>
      <xdr:colOff>177800</xdr:colOff>
      <xdr:row>76</xdr:row>
      <xdr:rowOff>170397</xdr:rowOff>
    </xdr:to>
    <xdr:cxnSp macro="">
      <xdr:nvCxnSpPr>
        <xdr:cNvPr id="414" name="直線コネクタ 413"/>
        <xdr:cNvCxnSpPr/>
      </xdr:nvCxnSpPr>
      <xdr:spPr>
        <a:xfrm flipV="1">
          <a:off x="7861300" y="13149686"/>
          <a:ext cx="889000" cy="5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5" name="フローチャート: 判断 414"/>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16" name="テキスト ボックス 415"/>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170397</xdr:rowOff>
    </xdr:from>
    <xdr:to>
      <xdr:col>41</xdr:col>
      <xdr:colOff>50800</xdr:colOff>
      <xdr:row>77</xdr:row>
      <xdr:rowOff>38365</xdr:rowOff>
    </xdr:to>
    <xdr:cxnSp macro="">
      <xdr:nvCxnSpPr>
        <xdr:cNvPr id="417" name="直線コネクタ 416"/>
        <xdr:cNvCxnSpPr/>
      </xdr:nvCxnSpPr>
      <xdr:spPr>
        <a:xfrm flipV="1">
          <a:off x="6972300" y="13200597"/>
          <a:ext cx="8890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18" name="フローチャート: 判断 417"/>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19" name="テキスト ボックス 418"/>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0" name="フローチャート: 判断 419"/>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1" name="テキスト ボックス 420"/>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29660</xdr:rowOff>
    </xdr:from>
    <xdr:to>
      <xdr:col>55</xdr:col>
      <xdr:colOff>50800</xdr:colOff>
      <xdr:row>77</xdr:row>
      <xdr:rowOff>131260</xdr:rowOff>
    </xdr:to>
    <xdr:sp macro="" textlink="">
      <xdr:nvSpPr>
        <xdr:cNvPr id="427" name="楕円 426"/>
        <xdr:cNvSpPr/>
      </xdr:nvSpPr>
      <xdr:spPr>
        <a:xfrm>
          <a:off x="10426700" y="132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8087</xdr:rowOff>
    </xdr:from>
    <xdr:ext cx="534377" cy="259045"/>
    <xdr:sp macro="" textlink="">
      <xdr:nvSpPr>
        <xdr:cNvPr id="428" name="普通建設事業費 （ うち新規整備　）該当値テキスト"/>
        <xdr:cNvSpPr txBox="1"/>
      </xdr:nvSpPr>
      <xdr:spPr>
        <a:xfrm>
          <a:off x="10528300" y="132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55721</xdr:rowOff>
    </xdr:from>
    <xdr:to>
      <xdr:col>50</xdr:col>
      <xdr:colOff>165100</xdr:colOff>
      <xdr:row>77</xdr:row>
      <xdr:rowOff>157321</xdr:rowOff>
    </xdr:to>
    <xdr:sp macro="" textlink="">
      <xdr:nvSpPr>
        <xdr:cNvPr id="429" name="楕円 428"/>
        <xdr:cNvSpPr/>
      </xdr:nvSpPr>
      <xdr:spPr>
        <a:xfrm>
          <a:off x="9588500" y="132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148448</xdr:rowOff>
    </xdr:from>
    <xdr:ext cx="534377" cy="259045"/>
    <xdr:sp macro="" textlink="">
      <xdr:nvSpPr>
        <xdr:cNvPr id="430" name="テキスト ボックス 429"/>
        <xdr:cNvSpPr txBox="1"/>
      </xdr:nvSpPr>
      <xdr:spPr>
        <a:xfrm>
          <a:off x="9372111" y="133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68686</xdr:rowOff>
    </xdr:from>
    <xdr:to>
      <xdr:col>46</xdr:col>
      <xdr:colOff>38100</xdr:colOff>
      <xdr:row>76</xdr:row>
      <xdr:rowOff>170286</xdr:rowOff>
    </xdr:to>
    <xdr:sp macro="" textlink="">
      <xdr:nvSpPr>
        <xdr:cNvPr id="431" name="楕円 430"/>
        <xdr:cNvSpPr/>
      </xdr:nvSpPr>
      <xdr:spPr>
        <a:xfrm>
          <a:off x="8699500" y="130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15362</xdr:rowOff>
    </xdr:from>
    <xdr:ext cx="534377" cy="259045"/>
    <xdr:sp macro="" textlink="">
      <xdr:nvSpPr>
        <xdr:cNvPr id="432" name="テキスト ボックス 431"/>
        <xdr:cNvSpPr txBox="1"/>
      </xdr:nvSpPr>
      <xdr:spPr>
        <a:xfrm>
          <a:off x="8483111" y="1287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119597</xdr:rowOff>
    </xdr:from>
    <xdr:to>
      <xdr:col>41</xdr:col>
      <xdr:colOff>101600</xdr:colOff>
      <xdr:row>77</xdr:row>
      <xdr:rowOff>49747</xdr:rowOff>
    </xdr:to>
    <xdr:sp macro="" textlink="">
      <xdr:nvSpPr>
        <xdr:cNvPr id="433" name="楕円 432"/>
        <xdr:cNvSpPr/>
      </xdr:nvSpPr>
      <xdr:spPr>
        <a:xfrm>
          <a:off x="78105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66274</xdr:rowOff>
    </xdr:from>
    <xdr:ext cx="534377" cy="259045"/>
    <xdr:sp macro="" textlink="">
      <xdr:nvSpPr>
        <xdr:cNvPr id="434" name="テキスト ボックス 433"/>
        <xdr:cNvSpPr txBox="1"/>
      </xdr:nvSpPr>
      <xdr:spPr>
        <a:xfrm>
          <a:off x="7594111" y="129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159015</xdr:rowOff>
    </xdr:from>
    <xdr:to>
      <xdr:col>36</xdr:col>
      <xdr:colOff>165100</xdr:colOff>
      <xdr:row>77</xdr:row>
      <xdr:rowOff>89165</xdr:rowOff>
    </xdr:to>
    <xdr:sp macro="" textlink="">
      <xdr:nvSpPr>
        <xdr:cNvPr id="435" name="楕円 434"/>
        <xdr:cNvSpPr/>
      </xdr:nvSpPr>
      <xdr:spPr>
        <a:xfrm>
          <a:off x="6921500" y="131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105692</xdr:rowOff>
    </xdr:from>
    <xdr:ext cx="534377" cy="259045"/>
    <xdr:sp macro="" textlink="">
      <xdr:nvSpPr>
        <xdr:cNvPr id="436" name="テキスト ボックス 435"/>
        <xdr:cNvSpPr txBox="1"/>
      </xdr:nvSpPr>
      <xdr:spPr>
        <a:xfrm>
          <a:off x="6705111" y="1296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163912</xdr:rowOff>
    </xdr:from>
    <xdr:to>
      <xdr:col>55</xdr:col>
      <xdr:colOff>0</xdr:colOff>
      <xdr:row>96</xdr:row>
      <xdr:rowOff>132917</xdr:rowOff>
    </xdr:to>
    <xdr:cxnSp macro="">
      <xdr:nvCxnSpPr>
        <xdr:cNvPr id="465" name="直線コネクタ 464"/>
        <xdr:cNvCxnSpPr/>
      </xdr:nvCxnSpPr>
      <xdr:spPr>
        <a:xfrm>
          <a:off x="9639300" y="16451662"/>
          <a:ext cx="838200" cy="1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6" name="普通建設事業費 （ うち更新整備　）平均値テキスト"/>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163912</xdr:rowOff>
    </xdr:from>
    <xdr:to>
      <xdr:col>50</xdr:col>
      <xdr:colOff>114300</xdr:colOff>
      <xdr:row>96</xdr:row>
      <xdr:rowOff>113525</xdr:rowOff>
    </xdr:to>
    <xdr:cxnSp macro="">
      <xdr:nvCxnSpPr>
        <xdr:cNvPr id="468" name="直線コネクタ 467"/>
        <xdr:cNvCxnSpPr/>
      </xdr:nvCxnSpPr>
      <xdr:spPr>
        <a:xfrm flipV="1">
          <a:off x="8750300" y="16451662"/>
          <a:ext cx="889000" cy="12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0" name="テキスト ボックス 469"/>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113525</xdr:rowOff>
    </xdr:from>
    <xdr:to>
      <xdr:col>45</xdr:col>
      <xdr:colOff>177800</xdr:colOff>
      <xdr:row>97</xdr:row>
      <xdr:rowOff>30314</xdr:rowOff>
    </xdr:to>
    <xdr:cxnSp macro="">
      <xdr:nvCxnSpPr>
        <xdr:cNvPr id="471" name="直線コネクタ 470"/>
        <xdr:cNvCxnSpPr/>
      </xdr:nvCxnSpPr>
      <xdr:spPr>
        <a:xfrm flipV="1">
          <a:off x="7861300" y="16572725"/>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3" name="テキスト ボックス 472"/>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30314</xdr:rowOff>
    </xdr:from>
    <xdr:to>
      <xdr:col>41</xdr:col>
      <xdr:colOff>50800</xdr:colOff>
      <xdr:row>97</xdr:row>
      <xdr:rowOff>58052</xdr:rowOff>
    </xdr:to>
    <xdr:cxnSp macro="">
      <xdr:nvCxnSpPr>
        <xdr:cNvPr id="474" name="直線コネクタ 473"/>
        <xdr:cNvCxnSpPr/>
      </xdr:nvCxnSpPr>
      <xdr:spPr>
        <a:xfrm flipV="1">
          <a:off x="6972300" y="16660964"/>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5" name="フローチャート: 判断 474"/>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76" name="テキスト ボックス 475"/>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7" name="フローチャート: 判断 476"/>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78" name="テキスト ボックス 477"/>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82117</xdr:rowOff>
    </xdr:from>
    <xdr:to>
      <xdr:col>55</xdr:col>
      <xdr:colOff>50800</xdr:colOff>
      <xdr:row>97</xdr:row>
      <xdr:rowOff>12267</xdr:rowOff>
    </xdr:to>
    <xdr:sp macro="" textlink="">
      <xdr:nvSpPr>
        <xdr:cNvPr id="484" name="楕円 483"/>
        <xdr:cNvSpPr/>
      </xdr:nvSpPr>
      <xdr:spPr>
        <a:xfrm>
          <a:off x="10426700" y="165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60544</xdr:rowOff>
    </xdr:from>
    <xdr:ext cx="534377" cy="259045"/>
    <xdr:sp macro="" textlink="">
      <xdr:nvSpPr>
        <xdr:cNvPr id="485" name="普通建設事業費 （ うち更新整備　）該当値テキスト"/>
        <xdr:cNvSpPr txBox="1"/>
      </xdr:nvSpPr>
      <xdr:spPr>
        <a:xfrm>
          <a:off x="10528300"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113112</xdr:rowOff>
    </xdr:from>
    <xdr:to>
      <xdr:col>50</xdr:col>
      <xdr:colOff>165100</xdr:colOff>
      <xdr:row>96</xdr:row>
      <xdr:rowOff>43262</xdr:rowOff>
    </xdr:to>
    <xdr:sp macro="" textlink="">
      <xdr:nvSpPr>
        <xdr:cNvPr id="486" name="楕円 485"/>
        <xdr:cNvSpPr/>
      </xdr:nvSpPr>
      <xdr:spPr>
        <a:xfrm>
          <a:off x="9588500" y="164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59789</xdr:rowOff>
    </xdr:from>
    <xdr:ext cx="534377" cy="259045"/>
    <xdr:sp macro="" textlink="">
      <xdr:nvSpPr>
        <xdr:cNvPr id="487" name="テキスト ボックス 486"/>
        <xdr:cNvSpPr txBox="1"/>
      </xdr:nvSpPr>
      <xdr:spPr>
        <a:xfrm>
          <a:off x="9372111" y="161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62725</xdr:rowOff>
    </xdr:from>
    <xdr:to>
      <xdr:col>46</xdr:col>
      <xdr:colOff>38100</xdr:colOff>
      <xdr:row>96</xdr:row>
      <xdr:rowOff>164325</xdr:rowOff>
    </xdr:to>
    <xdr:sp macro="" textlink="">
      <xdr:nvSpPr>
        <xdr:cNvPr id="488" name="楕円 487"/>
        <xdr:cNvSpPr/>
      </xdr:nvSpPr>
      <xdr:spPr>
        <a:xfrm>
          <a:off x="8699500" y="165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155452</xdr:rowOff>
    </xdr:from>
    <xdr:ext cx="534377" cy="259045"/>
    <xdr:sp macro="" textlink="">
      <xdr:nvSpPr>
        <xdr:cNvPr id="489" name="テキスト ボックス 488"/>
        <xdr:cNvSpPr txBox="1"/>
      </xdr:nvSpPr>
      <xdr:spPr>
        <a:xfrm>
          <a:off x="8483111" y="166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150964</xdr:rowOff>
    </xdr:from>
    <xdr:to>
      <xdr:col>41</xdr:col>
      <xdr:colOff>101600</xdr:colOff>
      <xdr:row>97</xdr:row>
      <xdr:rowOff>81114</xdr:rowOff>
    </xdr:to>
    <xdr:sp macro="" textlink="">
      <xdr:nvSpPr>
        <xdr:cNvPr id="490" name="楕円 489"/>
        <xdr:cNvSpPr/>
      </xdr:nvSpPr>
      <xdr:spPr>
        <a:xfrm>
          <a:off x="7810500" y="166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72241</xdr:rowOff>
    </xdr:from>
    <xdr:ext cx="534377" cy="259045"/>
    <xdr:sp macro="" textlink="">
      <xdr:nvSpPr>
        <xdr:cNvPr id="491" name="テキスト ボックス 490"/>
        <xdr:cNvSpPr txBox="1"/>
      </xdr:nvSpPr>
      <xdr:spPr>
        <a:xfrm>
          <a:off x="7594111" y="167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7252</xdr:rowOff>
    </xdr:from>
    <xdr:to>
      <xdr:col>36</xdr:col>
      <xdr:colOff>165100</xdr:colOff>
      <xdr:row>97</xdr:row>
      <xdr:rowOff>108852</xdr:rowOff>
    </xdr:to>
    <xdr:sp macro="" textlink="">
      <xdr:nvSpPr>
        <xdr:cNvPr id="492" name="楕円 491"/>
        <xdr:cNvSpPr/>
      </xdr:nvSpPr>
      <xdr:spPr>
        <a:xfrm>
          <a:off x="6921500" y="166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99979</xdr:rowOff>
    </xdr:from>
    <xdr:ext cx="534377" cy="259045"/>
    <xdr:sp macro="" textlink="">
      <xdr:nvSpPr>
        <xdr:cNvPr id="493" name="テキスト ボックス 492"/>
        <xdr:cNvSpPr txBox="1"/>
      </xdr:nvSpPr>
      <xdr:spPr>
        <a:xfrm>
          <a:off x="6705111" y="167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110165</xdr:rowOff>
    </xdr:from>
    <xdr:to>
      <xdr:col>85</xdr:col>
      <xdr:colOff>127000</xdr:colOff>
      <xdr:row>38</xdr:row>
      <xdr:rowOff>124475</xdr:rowOff>
    </xdr:to>
    <xdr:cxnSp macro="">
      <xdr:nvCxnSpPr>
        <xdr:cNvPr id="520" name="直線コネクタ 519"/>
        <xdr:cNvCxnSpPr/>
      </xdr:nvCxnSpPr>
      <xdr:spPr>
        <a:xfrm>
          <a:off x="15481300" y="6625265"/>
          <a:ext cx="8382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110165</xdr:rowOff>
    </xdr:from>
    <xdr:to>
      <xdr:col>81</xdr:col>
      <xdr:colOff>50800</xdr:colOff>
      <xdr:row>38</xdr:row>
      <xdr:rowOff>118257</xdr:rowOff>
    </xdr:to>
    <xdr:cxnSp macro="">
      <xdr:nvCxnSpPr>
        <xdr:cNvPr id="523" name="直線コネクタ 522"/>
        <xdr:cNvCxnSpPr/>
      </xdr:nvCxnSpPr>
      <xdr:spPr>
        <a:xfrm flipV="1">
          <a:off x="14592300" y="6625265"/>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94254</xdr:rowOff>
    </xdr:from>
    <xdr:to>
      <xdr:col>76</xdr:col>
      <xdr:colOff>114300</xdr:colOff>
      <xdr:row>38</xdr:row>
      <xdr:rowOff>118257</xdr:rowOff>
    </xdr:to>
    <xdr:cxnSp macro="">
      <xdr:nvCxnSpPr>
        <xdr:cNvPr id="526" name="直線コネクタ 525"/>
        <xdr:cNvCxnSpPr/>
      </xdr:nvCxnSpPr>
      <xdr:spPr>
        <a:xfrm>
          <a:off x="13703300" y="660935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28" name="テキスト ボックス 527"/>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94254</xdr:rowOff>
    </xdr:from>
    <xdr:to>
      <xdr:col>71</xdr:col>
      <xdr:colOff>177800</xdr:colOff>
      <xdr:row>38</xdr:row>
      <xdr:rowOff>99740</xdr:rowOff>
    </xdr:to>
    <xdr:cxnSp macro="">
      <xdr:nvCxnSpPr>
        <xdr:cNvPr id="529" name="直線コネクタ 528"/>
        <xdr:cNvCxnSpPr/>
      </xdr:nvCxnSpPr>
      <xdr:spPr>
        <a:xfrm flipV="1">
          <a:off x="12814300" y="660935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0" name="フローチャート: 判断 529"/>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1" name="テキスト ボックス 530"/>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2" name="フローチャート: 判断 531"/>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3" name="テキスト ボックス 532"/>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73675</xdr:rowOff>
    </xdr:from>
    <xdr:to>
      <xdr:col>85</xdr:col>
      <xdr:colOff>177800</xdr:colOff>
      <xdr:row>39</xdr:row>
      <xdr:rowOff>3825</xdr:rowOff>
    </xdr:to>
    <xdr:sp macro="" textlink="">
      <xdr:nvSpPr>
        <xdr:cNvPr id="539" name="楕円 538"/>
        <xdr:cNvSpPr/>
      </xdr:nvSpPr>
      <xdr:spPr>
        <a:xfrm>
          <a:off x="16268700" y="6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0" name="災害復旧事業費該当値テキスト"/>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59365</xdr:rowOff>
    </xdr:from>
    <xdr:to>
      <xdr:col>81</xdr:col>
      <xdr:colOff>101600</xdr:colOff>
      <xdr:row>38</xdr:row>
      <xdr:rowOff>160965</xdr:rowOff>
    </xdr:to>
    <xdr:sp macro="" textlink="">
      <xdr:nvSpPr>
        <xdr:cNvPr id="541" name="楕円 540"/>
        <xdr:cNvSpPr/>
      </xdr:nvSpPr>
      <xdr:spPr>
        <a:xfrm>
          <a:off x="15430500" y="65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152092</xdr:rowOff>
    </xdr:from>
    <xdr:ext cx="378565" cy="259045"/>
    <xdr:sp macro="" textlink="">
      <xdr:nvSpPr>
        <xdr:cNvPr id="542" name="テキスト ボックス 541"/>
        <xdr:cNvSpPr txBox="1"/>
      </xdr:nvSpPr>
      <xdr:spPr>
        <a:xfrm>
          <a:off x="15292017" y="666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67457</xdr:rowOff>
    </xdr:from>
    <xdr:to>
      <xdr:col>76</xdr:col>
      <xdr:colOff>165100</xdr:colOff>
      <xdr:row>38</xdr:row>
      <xdr:rowOff>169057</xdr:rowOff>
    </xdr:to>
    <xdr:sp macro="" textlink="">
      <xdr:nvSpPr>
        <xdr:cNvPr id="543" name="楕円 542"/>
        <xdr:cNvSpPr/>
      </xdr:nvSpPr>
      <xdr:spPr>
        <a:xfrm>
          <a:off x="14541500" y="65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160184</xdr:rowOff>
    </xdr:from>
    <xdr:ext cx="378565" cy="259045"/>
    <xdr:sp macro="" textlink="">
      <xdr:nvSpPr>
        <xdr:cNvPr id="544" name="テキスト ボックス 543"/>
        <xdr:cNvSpPr txBox="1"/>
      </xdr:nvSpPr>
      <xdr:spPr>
        <a:xfrm>
          <a:off x="14403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43454</xdr:rowOff>
    </xdr:from>
    <xdr:to>
      <xdr:col>72</xdr:col>
      <xdr:colOff>38100</xdr:colOff>
      <xdr:row>38</xdr:row>
      <xdr:rowOff>145054</xdr:rowOff>
    </xdr:to>
    <xdr:sp macro="" textlink="">
      <xdr:nvSpPr>
        <xdr:cNvPr id="545" name="楕円 544"/>
        <xdr:cNvSpPr/>
      </xdr:nvSpPr>
      <xdr:spPr>
        <a:xfrm>
          <a:off x="13652500" y="65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136181</xdr:rowOff>
    </xdr:from>
    <xdr:ext cx="378565" cy="259045"/>
    <xdr:sp macro="" textlink="">
      <xdr:nvSpPr>
        <xdr:cNvPr id="546" name="テキスト ボックス 545"/>
        <xdr:cNvSpPr txBox="1"/>
      </xdr:nvSpPr>
      <xdr:spPr>
        <a:xfrm>
          <a:off x="13514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48940</xdr:rowOff>
    </xdr:from>
    <xdr:to>
      <xdr:col>67</xdr:col>
      <xdr:colOff>101600</xdr:colOff>
      <xdr:row>38</xdr:row>
      <xdr:rowOff>150540</xdr:rowOff>
    </xdr:to>
    <xdr:sp macro="" textlink="">
      <xdr:nvSpPr>
        <xdr:cNvPr id="547" name="楕円 546"/>
        <xdr:cNvSpPr/>
      </xdr:nvSpPr>
      <xdr:spPr>
        <a:xfrm>
          <a:off x="127635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141667</xdr:rowOff>
    </xdr:from>
    <xdr:ext cx="378565" cy="259045"/>
    <xdr:sp macro="" textlink="">
      <xdr:nvSpPr>
        <xdr:cNvPr id="548" name="テキスト ボックス 547"/>
        <xdr:cNvSpPr txBox="1"/>
      </xdr:nvSpPr>
      <xdr:spPr>
        <a:xfrm>
          <a:off x="12625017" y="6656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143329</xdr:rowOff>
    </xdr:from>
    <xdr:to>
      <xdr:col>85</xdr:col>
      <xdr:colOff>127000</xdr:colOff>
      <xdr:row>74</xdr:row>
      <xdr:rowOff>154130</xdr:rowOff>
    </xdr:to>
    <xdr:cxnSp macro="">
      <xdr:nvCxnSpPr>
        <xdr:cNvPr id="631" name="直線コネクタ 630"/>
        <xdr:cNvCxnSpPr/>
      </xdr:nvCxnSpPr>
      <xdr:spPr>
        <a:xfrm flipV="1">
          <a:off x="15481300" y="12830629"/>
          <a:ext cx="8382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2"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137957</xdr:rowOff>
    </xdr:from>
    <xdr:to>
      <xdr:col>81</xdr:col>
      <xdr:colOff>50800</xdr:colOff>
      <xdr:row>74</xdr:row>
      <xdr:rowOff>154130</xdr:rowOff>
    </xdr:to>
    <xdr:cxnSp macro="">
      <xdr:nvCxnSpPr>
        <xdr:cNvPr id="634" name="直線コネクタ 633"/>
        <xdr:cNvCxnSpPr/>
      </xdr:nvCxnSpPr>
      <xdr:spPr>
        <a:xfrm>
          <a:off x="14592300" y="12825257"/>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36" name="テキスト ボックス 635"/>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137957</xdr:rowOff>
    </xdr:from>
    <xdr:to>
      <xdr:col>76</xdr:col>
      <xdr:colOff>114300</xdr:colOff>
      <xdr:row>74</xdr:row>
      <xdr:rowOff>167275</xdr:rowOff>
    </xdr:to>
    <xdr:cxnSp macro="">
      <xdr:nvCxnSpPr>
        <xdr:cNvPr id="637" name="直線コネクタ 636"/>
        <xdr:cNvCxnSpPr/>
      </xdr:nvCxnSpPr>
      <xdr:spPr>
        <a:xfrm flipV="1">
          <a:off x="13703300" y="12825257"/>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39" name="テキスト ボックス 638"/>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121469</xdr:rowOff>
    </xdr:from>
    <xdr:to>
      <xdr:col>71</xdr:col>
      <xdr:colOff>177800</xdr:colOff>
      <xdr:row>74</xdr:row>
      <xdr:rowOff>167275</xdr:rowOff>
    </xdr:to>
    <xdr:cxnSp macro="">
      <xdr:nvCxnSpPr>
        <xdr:cNvPr id="640" name="直線コネクタ 639"/>
        <xdr:cNvCxnSpPr/>
      </xdr:nvCxnSpPr>
      <xdr:spPr>
        <a:xfrm>
          <a:off x="12814300" y="12808769"/>
          <a:ext cx="889000" cy="4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1" name="フローチャート: 判断 640"/>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2" name="テキスト ボックス 641"/>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3" name="フローチャート: 判断 642"/>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4" name="テキスト ボックス 643"/>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92529</xdr:rowOff>
    </xdr:from>
    <xdr:to>
      <xdr:col>85</xdr:col>
      <xdr:colOff>177800</xdr:colOff>
      <xdr:row>75</xdr:row>
      <xdr:rowOff>22679</xdr:rowOff>
    </xdr:to>
    <xdr:sp macro="" textlink="">
      <xdr:nvSpPr>
        <xdr:cNvPr id="650" name="楕円 649"/>
        <xdr:cNvSpPr/>
      </xdr:nvSpPr>
      <xdr:spPr>
        <a:xfrm>
          <a:off x="16268700" y="1277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115406</xdr:rowOff>
    </xdr:from>
    <xdr:ext cx="534377" cy="259045"/>
    <xdr:sp macro="" textlink="">
      <xdr:nvSpPr>
        <xdr:cNvPr id="651" name="公債費該当値テキスト"/>
        <xdr:cNvSpPr txBox="1"/>
      </xdr:nvSpPr>
      <xdr:spPr>
        <a:xfrm>
          <a:off x="16370300" y="1263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103330</xdr:rowOff>
    </xdr:from>
    <xdr:to>
      <xdr:col>81</xdr:col>
      <xdr:colOff>101600</xdr:colOff>
      <xdr:row>75</xdr:row>
      <xdr:rowOff>33480</xdr:rowOff>
    </xdr:to>
    <xdr:sp macro="" textlink="">
      <xdr:nvSpPr>
        <xdr:cNvPr id="652" name="楕円 651"/>
        <xdr:cNvSpPr/>
      </xdr:nvSpPr>
      <xdr:spPr>
        <a:xfrm>
          <a:off x="15430500" y="127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50007</xdr:rowOff>
    </xdr:from>
    <xdr:ext cx="534377" cy="259045"/>
    <xdr:sp macro="" textlink="">
      <xdr:nvSpPr>
        <xdr:cNvPr id="653" name="テキスト ボックス 652"/>
        <xdr:cNvSpPr txBox="1"/>
      </xdr:nvSpPr>
      <xdr:spPr>
        <a:xfrm>
          <a:off x="15214111" y="1256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87157</xdr:rowOff>
    </xdr:from>
    <xdr:to>
      <xdr:col>76</xdr:col>
      <xdr:colOff>165100</xdr:colOff>
      <xdr:row>75</xdr:row>
      <xdr:rowOff>17307</xdr:rowOff>
    </xdr:to>
    <xdr:sp macro="" textlink="">
      <xdr:nvSpPr>
        <xdr:cNvPr id="654" name="楕円 653"/>
        <xdr:cNvSpPr/>
      </xdr:nvSpPr>
      <xdr:spPr>
        <a:xfrm>
          <a:off x="14541500" y="127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33834</xdr:rowOff>
    </xdr:from>
    <xdr:ext cx="534377" cy="259045"/>
    <xdr:sp macro="" textlink="">
      <xdr:nvSpPr>
        <xdr:cNvPr id="655" name="テキスト ボックス 654"/>
        <xdr:cNvSpPr txBox="1"/>
      </xdr:nvSpPr>
      <xdr:spPr>
        <a:xfrm>
          <a:off x="14325111" y="125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116475</xdr:rowOff>
    </xdr:from>
    <xdr:to>
      <xdr:col>72</xdr:col>
      <xdr:colOff>38100</xdr:colOff>
      <xdr:row>75</xdr:row>
      <xdr:rowOff>46625</xdr:rowOff>
    </xdr:to>
    <xdr:sp macro="" textlink="">
      <xdr:nvSpPr>
        <xdr:cNvPr id="656" name="楕円 655"/>
        <xdr:cNvSpPr/>
      </xdr:nvSpPr>
      <xdr:spPr>
        <a:xfrm>
          <a:off x="13652500" y="128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63152</xdr:rowOff>
    </xdr:from>
    <xdr:ext cx="534377" cy="259045"/>
    <xdr:sp macro="" textlink="">
      <xdr:nvSpPr>
        <xdr:cNvPr id="657" name="テキスト ボックス 656"/>
        <xdr:cNvSpPr txBox="1"/>
      </xdr:nvSpPr>
      <xdr:spPr>
        <a:xfrm>
          <a:off x="13436111" y="1257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70669</xdr:rowOff>
    </xdr:from>
    <xdr:to>
      <xdr:col>67</xdr:col>
      <xdr:colOff>101600</xdr:colOff>
      <xdr:row>75</xdr:row>
      <xdr:rowOff>819</xdr:rowOff>
    </xdr:to>
    <xdr:sp macro="" textlink="">
      <xdr:nvSpPr>
        <xdr:cNvPr id="658" name="楕円 657"/>
        <xdr:cNvSpPr/>
      </xdr:nvSpPr>
      <xdr:spPr>
        <a:xfrm>
          <a:off x="12763500" y="127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17346</xdr:rowOff>
    </xdr:from>
    <xdr:ext cx="534377" cy="259045"/>
    <xdr:sp macro="" textlink="">
      <xdr:nvSpPr>
        <xdr:cNvPr id="659" name="テキスト ボックス 658"/>
        <xdr:cNvSpPr txBox="1"/>
      </xdr:nvSpPr>
      <xdr:spPr>
        <a:xfrm>
          <a:off x="12547111" y="125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146368</xdr:rowOff>
    </xdr:from>
    <xdr:to>
      <xdr:col>85</xdr:col>
      <xdr:colOff>127000</xdr:colOff>
      <xdr:row>98</xdr:row>
      <xdr:rowOff>169114</xdr:rowOff>
    </xdr:to>
    <xdr:cxnSp macro="">
      <xdr:nvCxnSpPr>
        <xdr:cNvPr id="688" name="直線コネクタ 687"/>
        <xdr:cNvCxnSpPr/>
      </xdr:nvCxnSpPr>
      <xdr:spPr>
        <a:xfrm>
          <a:off x="15481300" y="16948468"/>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89" name="積立金平均値テキスト"/>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146368</xdr:rowOff>
    </xdr:from>
    <xdr:to>
      <xdr:col>81</xdr:col>
      <xdr:colOff>50800</xdr:colOff>
      <xdr:row>99</xdr:row>
      <xdr:rowOff>23113</xdr:rowOff>
    </xdr:to>
    <xdr:cxnSp macro="">
      <xdr:nvCxnSpPr>
        <xdr:cNvPr id="691" name="直線コネクタ 690"/>
        <xdr:cNvCxnSpPr/>
      </xdr:nvCxnSpPr>
      <xdr:spPr>
        <a:xfrm flipV="1">
          <a:off x="14592300" y="16948468"/>
          <a:ext cx="889000" cy="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3" name="テキスト ボックス 692"/>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10007</xdr:rowOff>
    </xdr:from>
    <xdr:to>
      <xdr:col>76</xdr:col>
      <xdr:colOff>114300</xdr:colOff>
      <xdr:row>99</xdr:row>
      <xdr:rowOff>23113</xdr:rowOff>
    </xdr:to>
    <xdr:cxnSp macro="">
      <xdr:nvCxnSpPr>
        <xdr:cNvPr id="694" name="直線コネクタ 693"/>
        <xdr:cNvCxnSpPr/>
      </xdr:nvCxnSpPr>
      <xdr:spPr>
        <a:xfrm>
          <a:off x="13703300" y="1698355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696" name="テキスト ボックス 695"/>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10007</xdr:rowOff>
    </xdr:from>
    <xdr:to>
      <xdr:col>71</xdr:col>
      <xdr:colOff>177800</xdr:colOff>
      <xdr:row>99</xdr:row>
      <xdr:rowOff>26429</xdr:rowOff>
    </xdr:to>
    <xdr:cxnSp macro="">
      <xdr:nvCxnSpPr>
        <xdr:cNvPr id="697" name="直線コネクタ 696"/>
        <xdr:cNvCxnSpPr/>
      </xdr:nvCxnSpPr>
      <xdr:spPr>
        <a:xfrm flipV="1">
          <a:off x="12814300" y="16983557"/>
          <a:ext cx="8890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698" name="フローチャート: 判断 697"/>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699" name="テキスト ボックス 698"/>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0" name="フローチャート: 判断 699"/>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1" name="テキスト ボックス 700"/>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118314</xdr:rowOff>
    </xdr:from>
    <xdr:to>
      <xdr:col>85</xdr:col>
      <xdr:colOff>177800</xdr:colOff>
      <xdr:row>99</xdr:row>
      <xdr:rowOff>48464</xdr:rowOff>
    </xdr:to>
    <xdr:sp macro="" textlink="">
      <xdr:nvSpPr>
        <xdr:cNvPr id="707" name="楕円 706"/>
        <xdr:cNvSpPr/>
      </xdr:nvSpPr>
      <xdr:spPr>
        <a:xfrm>
          <a:off x="16268700" y="169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33241</xdr:rowOff>
    </xdr:from>
    <xdr:ext cx="469744" cy="259045"/>
    <xdr:sp macro="" textlink="">
      <xdr:nvSpPr>
        <xdr:cNvPr id="708" name="積立金該当値テキスト"/>
        <xdr:cNvSpPr txBox="1"/>
      </xdr:nvSpPr>
      <xdr:spPr>
        <a:xfrm>
          <a:off x="16370300" y="168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95568</xdr:rowOff>
    </xdr:from>
    <xdr:to>
      <xdr:col>81</xdr:col>
      <xdr:colOff>101600</xdr:colOff>
      <xdr:row>99</xdr:row>
      <xdr:rowOff>25718</xdr:rowOff>
    </xdr:to>
    <xdr:sp macro="" textlink="">
      <xdr:nvSpPr>
        <xdr:cNvPr id="709" name="楕円 708"/>
        <xdr:cNvSpPr/>
      </xdr:nvSpPr>
      <xdr:spPr>
        <a:xfrm>
          <a:off x="15430500" y="1689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16845</xdr:rowOff>
    </xdr:from>
    <xdr:ext cx="469744" cy="259045"/>
    <xdr:sp macro="" textlink="">
      <xdr:nvSpPr>
        <xdr:cNvPr id="710" name="テキスト ボックス 709"/>
        <xdr:cNvSpPr txBox="1"/>
      </xdr:nvSpPr>
      <xdr:spPr>
        <a:xfrm>
          <a:off x="15246428" y="1699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143763</xdr:rowOff>
    </xdr:from>
    <xdr:to>
      <xdr:col>76</xdr:col>
      <xdr:colOff>165100</xdr:colOff>
      <xdr:row>99</xdr:row>
      <xdr:rowOff>73913</xdr:rowOff>
    </xdr:to>
    <xdr:sp macro="" textlink="">
      <xdr:nvSpPr>
        <xdr:cNvPr id="711" name="楕円 710"/>
        <xdr:cNvSpPr/>
      </xdr:nvSpPr>
      <xdr:spPr>
        <a:xfrm>
          <a:off x="14541500" y="169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65040</xdr:rowOff>
    </xdr:from>
    <xdr:ext cx="378565" cy="259045"/>
    <xdr:sp macro="" textlink="">
      <xdr:nvSpPr>
        <xdr:cNvPr id="712" name="テキスト ボックス 711"/>
        <xdr:cNvSpPr txBox="1"/>
      </xdr:nvSpPr>
      <xdr:spPr>
        <a:xfrm>
          <a:off x="14403017" y="17038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130657</xdr:rowOff>
    </xdr:from>
    <xdr:to>
      <xdr:col>72</xdr:col>
      <xdr:colOff>38100</xdr:colOff>
      <xdr:row>99</xdr:row>
      <xdr:rowOff>60807</xdr:rowOff>
    </xdr:to>
    <xdr:sp macro="" textlink="">
      <xdr:nvSpPr>
        <xdr:cNvPr id="713" name="楕円 712"/>
        <xdr:cNvSpPr/>
      </xdr:nvSpPr>
      <xdr:spPr>
        <a:xfrm>
          <a:off x="13652500" y="169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51934</xdr:rowOff>
    </xdr:from>
    <xdr:ext cx="378565" cy="259045"/>
    <xdr:sp macro="" textlink="">
      <xdr:nvSpPr>
        <xdr:cNvPr id="714" name="テキスト ボックス 713"/>
        <xdr:cNvSpPr txBox="1"/>
      </xdr:nvSpPr>
      <xdr:spPr>
        <a:xfrm>
          <a:off x="13514017" y="1702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147079</xdr:rowOff>
    </xdr:from>
    <xdr:to>
      <xdr:col>67</xdr:col>
      <xdr:colOff>101600</xdr:colOff>
      <xdr:row>99</xdr:row>
      <xdr:rowOff>77229</xdr:rowOff>
    </xdr:to>
    <xdr:sp macro="" textlink="">
      <xdr:nvSpPr>
        <xdr:cNvPr id="715" name="楕円 714"/>
        <xdr:cNvSpPr/>
      </xdr:nvSpPr>
      <xdr:spPr>
        <a:xfrm>
          <a:off x="12763500" y="169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68356</xdr:rowOff>
    </xdr:from>
    <xdr:ext cx="378565" cy="259045"/>
    <xdr:sp macro="" textlink="">
      <xdr:nvSpPr>
        <xdr:cNvPr id="716" name="テキスト ボックス 715"/>
        <xdr:cNvSpPr txBox="1"/>
      </xdr:nvSpPr>
      <xdr:spPr>
        <a:xfrm>
          <a:off x="12625017" y="17041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8255</xdr:rowOff>
    </xdr:from>
    <xdr:to>
      <xdr:col>116</xdr:col>
      <xdr:colOff>63500</xdr:colOff>
      <xdr:row>39</xdr:row>
      <xdr:rowOff>31768</xdr:rowOff>
    </xdr:to>
    <xdr:cxnSp macro="">
      <xdr:nvCxnSpPr>
        <xdr:cNvPr id="747" name="直線コネクタ 746"/>
        <xdr:cNvCxnSpPr/>
      </xdr:nvCxnSpPr>
      <xdr:spPr>
        <a:xfrm flipV="1">
          <a:off x="21323300" y="6694805"/>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48"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167949</xdr:rowOff>
    </xdr:from>
    <xdr:to>
      <xdr:col>111</xdr:col>
      <xdr:colOff>177800</xdr:colOff>
      <xdr:row>39</xdr:row>
      <xdr:rowOff>31768</xdr:rowOff>
    </xdr:to>
    <xdr:cxnSp macro="">
      <xdr:nvCxnSpPr>
        <xdr:cNvPr id="750" name="直線コネクタ 749"/>
        <xdr:cNvCxnSpPr/>
      </xdr:nvCxnSpPr>
      <xdr:spPr>
        <a:xfrm>
          <a:off x="20434300" y="6511599"/>
          <a:ext cx="889000" cy="20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2" name="テキスト ボックス 751"/>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167949</xdr:rowOff>
    </xdr:from>
    <xdr:to>
      <xdr:col>107</xdr:col>
      <xdr:colOff>50800</xdr:colOff>
      <xdr:row>38</xdr:row>
      <xdr:rowOff>44668</xdr:rowOff>
    </xdr:to>
    <xdr:cxnSp macro="">
      <xdr:nvCxnSpPr>
        <xdr:cNvPr id="753" name="直線コネクタ 752"/>
        <xdr:cNvCxnSpPr/>
      </xdr:nvCxnSpPr>
      <xdr:spPr>
        <a:xfrm flipV="1">
          <a:off x="19545300" y="6511599"/>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5" name="テキスト ボックス 754"/>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38463</xdr:rowOff>
    </xdr:from>
    <xdr:to>
      <xdr:col>102</xdr:col>
      <xdr:colOff>114300</xdr:colOff>
      <xdr:row>38</xdr:row>
      <xdr:rowOff>44668</xdr:rowOff>
    </xdr:to>
    <xdr:cxnSp macro="">
      <xdr:nvCxnSpPr>
        <xdr:cNvPr id="756" name="直線コネクタ 755"/>
        <xdr:cNvCxnSpPr/>
      </xdr:nvCxnSpPr>
      <xdr:spPr>
        <a:xfrm>
          <a:off x="18656300" y="655356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7" name="フローチャート: 判断 756"/>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58" name="テキスト ボックス 757"/>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59" name="フローチャート: 判断 758"/>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0" name="テキスト ボックス 759"/>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128905</xdr:rowOff>
    </xdr:from>
    <xdr:to>
      <xdr:col>116</xdr:col>
      <xdr:colOff>114300</xdr:colOff>
      <xdr:row>39</xdr:row>
      <xdr:rowOff>59055</xdr:rowOff>
    </xdr:to>
    <xdr:sp macro="" textlink="">
      <xdr:nvSpPr>
        <xdr:cNvPr id="766" name="楕円 765"/>
        <xdr:cNvSpPr/>
      </xdr:nvSpPr>
      <xdr:spPr>
        <a:xfrm>
          <a:off x="221107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43832</xdr:rowOff>
    </xdr:from>
    <xdr:ext cx="378565" cy="259045"/>
    <xdr:sp macro="" textlink="">
      <xdr:nvSpPr>
        <xdr:cNvPr id="767" name="投資及び出資金該当値テキスト"/>
        <xdr:cNvSpPr txBox="1"/>
      </xdr:nvSpPr>
      <xdr:spPr>
        <a:xfrm>
          <a:off x="22212300" y="6558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152418</xdr:rowOff>
    </xdr:from>
    <xdr:to>
      <xdr:col>112</xdr:col>
      <xdr:colOff>38100</xdr:colOff>
      <xdr:row>39</xdr:row>
      <xdr:rowOff>82568</xdr:rowOff>
    </xdr:to>
    <xdr:sp macro="" textlink="">
      <xdr:nvSpPr>
        <xdr:cNvPr id="768" name="楕円 767"/>
        <xdr:cNvSpPr/>
      </xdr:nvSpPr>
      <xdr:spPr>
        <a:xfrm>
          <a:off x="21272500" y="666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73695</xdr:rowOff>
    </xdr:from>
    <xdr:ext cx="378565" cy="259045"/>
    <xdr:sp macro="" textlink="">
      <xdr:nvSpPr>
        <xdr:cNvPr id="769" name="テキスト ボックス 768"/>
        <xdr:cNvSpPr txBox="1"/>
      </xdr:nvSpPr>
      <xdr:spPr>
        <a:xfrm>
          <a:off x="21134017" y="676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117148</xdr:rowOff>
    </xdr:from>
    <xdr:to>
      <xdr:col>107</xdr:col>
      <xdr:colOff>101600</xdr:colOff>
      <xdr:row>38</xdr:row>
      <xdr:rowOff>47298</xdr:rowOff>
    </xdr:to>
    <xdr:sp macro="" textlink="">
      <xdr:nvSpPr>
        <xdr:cNvPr id="770" name="楕円 769"/>
        <xdr:cNvSpPr/>
      </xdr:nvSpPr>
      <xdr:spPr>
        <a:xfrm>
          <a:off x="20383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38426</xdr:rowOff>
    </xdr:from>
    <xdr:ext cx="469744" cy="259045"/>
    <xdr:sp macro="" textlink="">
      <xdr:nvSpPr>
        <xdr:cNvPr id="771" name="テキスト ボックス 770"/>
        <xdr:cNvSpPr txBox="1"/>
      </xdr:nvSpPr>
      <xdr:spPr>
        <a:xfrm>
          <a:off x="20199428" y="655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165318</xdr:rowOff>
    </xdr:from>
    <xdr:to>
      <xdr:col>102</xdr:col>
      <xdr:colOff>165100</xdr:colOff>
      <xdr:row>38</xdr:row>
      <xdr:rowOff>95468</xdr:rowOff>
    </xdr:to>
    <xdr:sp macro="" textlink="">
      <xdr:nvSpPr>
        <xdr:cNvPr id="772" name="楕円 771"/>
        <xdr:cNvSpPr/>
      </xdr:nvSpPr>
      <xdr:spPr>
        <a:xfrm>
          <a:off x="194945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86595</xdr:rowOff>
    </xdr:from>
    <xdr:ext cx="469744" cy="259045"/>
    <xdr:sp macro="" textlink="">
      <xdr:nvSpPr>
        <xdr:cNvPr id="773" name="テキスト ボックス 772"/>
        <xdr:cNvSpPr txBox="1"/>
      </xdr:nvSpPr>
      <xdr:spPr>
        <a:xfrm>
          <a:off x="19310428" y="660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159113</xdr:rowOff>
    </xdr:from>
    <xdr:to>
      <xdr:col>98</xdr:col>
      <xdr:colOff>38100</xdr:colOff>
      <xdr:row>38</xdr:row>
      <xdr:rowOff>89263</xdr:rowOff>
    </xdr:to>
    <xdr:sp macro="" textlink="">
      <xdr:nvSpPr>
        <xdr:cNvPr id="774" name="楕円 773"/>
        <xdr:cNvSpPr/>
      </xdr:nvSpPr>
      <xdr:spPr>
        <a:xfrm>
          <a:off x="18605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80390</xdr:rowOff>
    </xdr:from>
    <xdr:ext cx="469744" cy="259045"/>
    <xdr:sp macro="" textlink="">
      <xdr:nvSpPr>
        <xdr:cNvPr id="775" name="テキスト ボックス 774"/>
        <xdr:cNvSpPr txBox="1"/>
      </xdr:nvSpPr>
      <xdr:spPr>
        <a:xfrm>
          <a:off x="18421428"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85865</xdr:rowOff>
    </xdr:from>
    <xdr:to>
      <xdr:col>116</xdr:col>
      <xdr:colOff>63500</xdr:colOff>
      <xdr:row>58</xdr:row>
      <xdr:rowOff>86189</xdr:rowOff>
    </xdr:to>
    <xdr:cxnSp macro="">
      <xdr:nvCxnSpPr>
        <xdr:cNvPr id="804" name="直線コネクタ 803"/>
        <xdr:cNvCxnSpPr/>
      </xdr:nvCxnSpPr>
      <xdr:spPr>
        <a:xfrm>
          <a:off x="21323300" y="10029965"/>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85351</xdr:rowOff>
    </xdr:from>
    <xdr:to>
      <xdr:col>111</xdr:col>
      <xdr:colOff>177800</xdr:colOff>
      <xdr:row>58</xdr:row>
      <xdr:rowOff>85865</xdr:rowOff>
    </xdr:to>
    <xdr:cxnSp macro="">
      <xdr:nvCxnSpPr>
        <xdr:cNvPr id="807" name="直線コネクタ 806"/>
        <xdr:cNvCxnSpPr/>
      </xdr:nvCxnSpPr>
      <xdr:spPr>
        <a:xfrm>
          <a:off x="20434300" y="10029451"/>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84969</xdr:rowOff>
    </xdr:from>
    <xdr:to>
      <xdr:col>107</xdr:col>
      <xdr:colOff>50800</xdr:colOff>
      <xdr:row>58</xdr:row>
      <xdr:rowOff>85351</xdr:rowOff>
    </xdr:to>
    <xdr:cxnSp macro="">
      <xdr:nvCxnSpPr>
        <xdr:cNvPr id="810" name="直線コネクタ 809"/>
        <xdr:cNvCxnSpPr/>
      </xdr:nvCxnSpPr>
      <xdr:spPr>
        <a:xfrm>
          <a:off x="19545300" y="1002906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2" name="テキスト ボックス 811"/>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84455</xdr:rowOff>
    </xdr:from>
    <xdr:to>
      <xdr:col>102</xdr:col>
      <xdr:colOff>114300</xdr:colOff>
      <xdr:row>58</xdr:row>
      <xdr:rowOff>84969</xdr:rowOff>
    </xdr:to>
    <xdr:cxnSp macro="">
      <xdr:nvCxnSpPr>
        <xdr:cNvPr id="813" name="直線コネクタ 812"/>
        <xdr:cNvCxnSpPr/>
      </xdr:nvCxnSpPr>
      <xdr:spPr>
        <a:xfrm>
          <a:off x="18656300" y="10028555"/>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4" name="フローチャート: 判断 813"/>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5" name="テキスト ボックス 814"/>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6" name="フローチャート: 判断 815"/>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7" name="テキスト ボックス 816"/>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35389</xdr:rowOff>
    </xdr:from>
    <xdr:to>
      <xdr:col>116</xdr:col>
      <xdr:colOff>114300</xdr:colOff>
      <xdr:row>58</xdr:row>
      <xdr:rowOff>136989</xdr:rowOff>
    </xdr:to>
    <xdr:sp macro="" textlink="">
      <xdr:nvSpPr>
        <xdr:cNvPr id="823" name="楕円 822"/>
        <xdr:cNvSpPr/>
      </xdr:nvSpPr>
      <xdr:spPr>
        <a:xfrm>
          <a:off x="22110700" y="99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13816</xdr:rowOff>
    </xdr:from>
    <xdr:ext cx="469744" cy="259045"/>
    <xdr:sp macro="" textlink="">
      <xdr:nvSpPr>
        <xdr:cNvPr id="824" name="貸付金該当値テキスト"/>
        <xdr:cNvSpPr txBox="1"/>
      </xdr:nvSpPr>
      <xdr:spPr>
        <a:xfrm>
          <a:off x="22212300" y="995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35065</xdr:rowOff>
    </xdr:from>
    <xdr:to>
      <xdr:col>112</xdr:col>
      <xdr:colOff>38100</xdr:colOff>
      <xdr:row>58</xdr:row>
      <xdr:rowOff>136665</xdr:rowOff>
    </xdr:to>
    <xdr:sp macro="" textlink="">
      <xdr:nvSpPr>
        <xdr:cNvPr id="825" name="楕円 824"/>
        <xdr:cNvSpPr/>
      </xdr:nvSpPr>
      <xdr:spPr>
        <a:xfrm>
          <a:off x="212725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127792</xdr:rowOff>
    </xdr:from>
    <xdr:ext cx="469744" cy="259045"/>
    <xdr:sp macro="" textlink="">
      <xdr:nvSpPr>
        <xdr:cNvPr id="826" name="テキスト ボックス 825"/>
        <xdr:cNvSpPr txBox="1"/>
      </xdr:nvSpPr>
      <xdr:spPr>
        <a:xfrm>
          <a:off x="21088428" y="1007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34551</xdr:rowOff>
    </xdr:from>
    <xdr:to>
      <xdr:col>107</xdr:col>
      <xdr:colOff>101600</xdr:colOff>
      <xdr:row>58</xdr:row>
      <xdr:rowOff>136151</xdr:rowOff>
    </xdr:to>
    <xdr:sp macro="" textlink="">
      <xdr:nvSpPr>
        <xdr:cNvPr id="827" name="楕円 826"/>
        <xdr:cNvSpPr/>
      </xdr:nvSpPr>
      <xdr:spPr>
        <a:xfrm>
          <a:off x="20383500" y="99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152678</xdr:rowOff>
    </xdr:from>
    <xdr:ext cx="469744" cy="259045"/>
    <xdr:sp macro="" textlink="">
      <xdr:nvSpPr>
        <xdr:cNvPr id="828" name="テキスト ボックス 827"/>
        <xdr:cNvSpPr txBox="1"/>
      </xdr:nvSpPr>
      <xdr:spPr>
        <a:xfrm>
          <a:off x="20199428" y="97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34169</xdr:rowOff>
    </xdr:from>
    <xdr:to>
      <xdr:col>102</xdr:col>
      <xdr:colOff>165100</xdr:colOff>
      <xdr:row>58</xdr:row>
      <xdr:rowOff>135769</xdr:rowOff>
    </xdr:to>
    <xdr:sp macro="" textlink="">
      <xdr:nvSpPr>
        <xdr:cNvPr id="829" name="楕円 828"/>
        <xdr:cNvSpPr/>
      </xdr:nvSpPr>
      <xdr:spPr>
        <a:xfrm>
          <a:off x="19494500" y="99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152296</xdr:rowOff>
    </xdr:from>
    <xdr:ext cx="469744" cy="259045"/>
    <xdr:sp macro="" textlink="">
      <xdr:nvSpPr>
        <xdr:cNvPr id="830" name="テキスト ボックス 829"/>
        <xdr:cNvSpPr txBox="1"/>
      </xdr:nvSpPr>
      <xdr:spPr>
        <a:xfrm>
          <a:off x="19310428" y="97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33655</xdr:rowOff>
    </xdr:from>
    <xdr:to>
      <xdr:col>98</xdr:col>
      <xdr:colOff>38100</xdr:colOff>
      <xdr:row>58</xdr:row>
      <xdr:rowOff>135255</xdr:rowOff>
    </xdr:to>
    <xdr:sp macro="" textlink="">
      <xdr:nvSpPr>
        <xdr:cNvPr id="831" name="楕円 830"/>
        <xdr:cNvSpPr/>
      </xdr:nvSpPr>
      <xdr:spPr>
        <a:xfrm>
          <a:off x="18605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126382</xdr:rowOff>
    </xdr:from>
    <xdr:ext cx="469744" cy="259045"/>
    <xdr:sp macro="" textlink="">
      <xdr:nvSpPr>
        <xdr:cNvPr id="832" name="テキスト ボックス 831"/>
        <xdr:cNvSpPr txBox="1"/>
      </xdr:nvSpPr>
      <xdr:spPr>
        <a:xfrm>
          <a:off x="18421428" y="1007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7" name="直線コネクタ 856"/>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8"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9" name="直線コネクタ 858"/>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0"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1" name="直線コネクタ 860"/>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93599</xdr:rowOff>
    </xdr:from>
    <xdr:to>
      <xdr:col>116</xdr:col>
      <xdr:colOff>63500</xdr:colOff>
      <xdr:row>75</xdr:row>
      <xdr:rowOff>123317</xdr:rowOff>
    </xdr:to>
    <xdr:cxnSp macro="">
      <xdr:nvCxnSpPr>
        <xdr:cNvPr id="862" name="直線コネクタ 861"/>
        <xdr:cNvCxnSpPr/>
      </xdr:nvCxnSpPr>
      <xdr:spPr>
        <a:xfrm flipV="1">
          <a:off x="21323300" y="1295234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3"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4" name="フローチャート: 判断 863"/>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123317</xdr:rowOff>
    </xdr:from>
    <xdr:to>
      <xdr:col>111</xdr:col>
      <xdr:colOff>177800</xdr:colOff>
      <xdr:row>76</xdr:row>
      <xdr:rowOff>20371</xdr:rowOff>
    </xdr:to>
    <xdr:cxnSp macro="">
      <xdr:nvCxnSpPr>
        <xdr:cNvPr id="865" name="直線コネクタ 864"/>
        <xdr:cNvCxnSpPr/>
      </xdr:nvCxnSpPr>
      <xdr:spPr>
        <a:xfrm flipV="1">
          <a:off x="20434300" y="12982067"/>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6" name="フローチャート: 判断 865"/>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67" name="テキスト ボックス 866"/>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20371</xdr:rowOff>
    </xdr:from>
    <xdr:to>
      <xdr:col>107</xdr:col>
      <xdr:colOff>50800</xdr:colOff>
      <xdr:row>76</xdr:row>
      <xdr:rowOff>89484</xdr:rowOff>
    </xdr:to>
    <xdr:cxnSp macro="">
      <xdr:nvCxnSpPr>
        <xdr:cNvPr id="868" name="直線コネクタ 867"/>
        <xdr:cNvCxnSpPr/>
      </xdr:nvCxnSpPr>
      <xdr:spPr>
        <a:xfrm flipV="1">
          <a:off x="19545300" y="13050571"/>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9" name="フローチャート: 判断 868"/>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0" name="テキスト ボックス 869"/>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89484</xdr:rowOff>
    </xdr:from>
    <xdr:to>
      <xdr:col>102</xdr:col>
      <xdr:colOff>114300</xdr:colOff>
      <xdr:row>76</xdr:row>
      <xdr:rowOff>100076</xdr:rowOff>
    </xdr:to>
    <xdr:cxnSp macro="">
      <xdr:nvCxnSpPr>
        <xdr:cNvPr id="871" name="直線コネクタ 870"/>
        <xdr:cNvCxnSpPr/>
      </xdr:nvCxnSpPr>
      <xdr:spPr>
        <a:xfrm flipV="1">
          <a:off x="18656300" y="13119684"/>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2" name="フローチャート: 判断 871"/>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3" name="テキスト ボックス 872"/>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4" name="フローチャート: 判断 873"/>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5" name="テキスト ボックス 874"/>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42799</xdr:rowOff>
    </xdr:from>
    <xdr:to>
      <xdr:col>116</xdr:col>
      <xdr:colOff>114300</xdr:colOff>
      <xdr:row>75</xdr:row>
      <xdr:rowOff>144399</xdr:rowOff>
    </xdr:to>
    <xdr:sp macro="" textlink="">
      <xdr:nvSpPr>
        <xdr:cNvPr id="881" name="楕円 880"/>
        <xdr:cNvSpPr/>
      </xdr:nvSpPr>
      <xdr:spPr>
        <a:xfrm>
          <a:off x="22110700" y="129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65676</xdr:rowOff>
    </xdr:from>
    <xdr:ext cx="534377" cy="259045"/>
    <xdr:sp macro="" textlink="">
      <xdr:nvSpPr>
        <xdr:cNvPr id="882" name="繰出金該当値テキスト"/>
        <xdr:cNvSpPr txBox="1"/>
      </xdr:nvSpPr>
      <xdr:spPr>
        <a:xfrm>
          <a:off x="22212300" y="1275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72517</xdr:rowOff>
    </xdr:from>
    <xdr:to>
      <xdr:col>112</xdr:col>
      <xdr:colOff>38100</xdr:colOff>
      <xdr:row>76</xdr:row>
      <xdr:rowOff>2667</xdr:rowOff>
    </xdr:to>
    <xdr:sp macro="" textlink="">
      <xdr:nvSpPr>
        <xdr:cNvPr id="883" name="楕円 882"/>
        <xdr:cNvSpPr/>
      </xdr:nvSpPr>
      <xdr:spPr>
        <a:xfrm>
          <a:off x="21272500" y="129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165244</xdr:rowOff>
    </xdr:from>
    <xdr:ext cx="534377" cy="259045"/>
    <xdr:sp macro="" textlink="">
      <xdr:nvSpPr>
        <xdr:cNvPr id="884" name="テキスト ボックス 883"/>
        <xdr:cNvSpPr txBox="1"/>
      </xdr:nvSpPr>
      <xdr:spPr>
        <a:xfrm>
          <a:off x="21056111" y="130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141021</xdr:rowOff>
    </xdr:from>
    <xdr:to>
      <xdr:col>107</xdr:col>
      <xdr:colOff>101600</xdr:colOff>
      <xdr:row>76</xdr:row>
      <xdr:rowOff>71171</xdr:rowOff>
    </xdr:to>
    <xdr:sp macro="" textlink="">
      <xdr:nvSpPr>
        <xdr:cNvPr id="885" name="楕円 884"/>
        <xdr:cNvSpPr/>
      </xdr:nvSpPr>
      <xdr:spPr>
        <a:xfrm>
          <a:off x="20383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62298</xdr:rowOff>
    </xdr:from>
    <xdr:ext cx="534377" cy="259045"/>
    <xdr:sp macro="" textlink="">
      <xdr:nvSpPr>
        <xdr:cNvPr id="886" name="テキスト ボックス 885"/>
        <xdr:cNvSpPr txBox="1"/>
      </xdr:nvSpPr>
      <xdr:spPr>
        <a:xfrm>
          <a:off x="20167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38684</xdr:rowOff>
    </xdr:from>
    <xdr:to>
      <xdr:col>102</xdr:col>
      <xdr:colOff>165100</xdr:colOff>
      <xdr:row>76</xdr:row>
      <xdr:rowOff>140284</xdr:rowOff>
    </xdr:to>
    <xdr:sp macro="" textlink="">
      <xdr:nvSpPr>
        <xdr:cNvPr id="887" name="楕円 886"/>
        <xdr:cNvSpPr/>
      </xdr:nvSpPr>
      <xdr:spPr>
        <a:xfrm>
          <a:off x="19494500" y="130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131411</xdr:rowOff>
    </xdr:from>
    <xdr:ext cx="534377" cy="259045"/>
    <xdr:sp macro="" textlink="">
      <xdr:nvSpPr>
        <xdr:cNvPr id="888" name="テキスト ボックス 887"/>
        <xdr:cNvSpPr txBox="1"/>
      </xdr:nvSpPr>
      <xdr:spPr>
        <a:xfrm>
          <a:off x="19278111" y="1316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49276</xdr:rowOff>
    </xdr:from>
    <xdr:to>
      <xdr:col>98</xdr:col>
      <xdr:colOff>38100</xdr:colOff>
      <xdr:row>76</xdr:row>
      <xdr:rowOff>150876</xdr:rowOff>
    </xdr:to>
    <xdr:sp macro="" textlink="">
      <xdr:nvSpPr>
        <xdr:cNvPr id="889" name="楕円 888"/>
        <xdr:cNvSpPr/>
      </xdr:nvSpPr>
      <xdr:spPr>
        <a:xfrm>
          <a:off x="18605500" y="130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142003</xdr:rowOff>
    </xdr:from>
    <xdr:ext cx="534377" cy="259045"/>
    <xdr:sp macro="" textlink="">
      <xdr:nvSpPr>
        <xdr:cNvPr id="890" name="テキスト ボックス 889"/>
        <xdr:cNvSpPr txBox="1"/>
      </xdr:nvSpPr>
      <xdr:spPr>
        <a:xfrm>
          <a:off x="18389111" y="131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ysClr val="windowText" lastClr="000000"/>
              </a:solidFill>
              <a:effectLst/>
              <a:latin typeface="+mn-lt"/>
              <a:ea typeface="+mn-ea"/>
              <a:cs typeface="+mn-cs"/>
            </a:rPr>
            <a:t>歳出決算総額は、住民一人当たり</a:t>
          </a:r>
          <a:r>
            <a:rPr kumimoji="1" lang="en-US" altLang="ja-JP" sz="1100" baseline="0">
              <a:solidFill>
                <a:sysClr val="windowText" lastClr="000000"/>
              </a:solidFill>
              <a:effectLst/>
              <a:latin typeface="+mn-lt"/>
              <a:ea typeface="+mn-ea"/>
              <a:cs typeface="+mn-cs"/>
            </a:rPr>
            <a:t>42.8</a:t>
          </a:r>
          <a:r>
            <a:rPr kumimoji="1" lang="ja-JP" altLang="ja-JP" sz="1100" baseline="0">
              <a:solidFill>
                <a:sysClr val="windowText" lastClr="000000"/>
              </a:solidFill>
              <a:effectLst/>
              <a:latin typeface="+mn-lt"/>
              <a:ea typeface="+mn-ea"/>
              <a:cs typeface="+mn-cs"/>
            </a:rPr>
            <a:t>万円となっている。</a:t>
          </a:r>
          <a:endParaRPr lang="ja-JP" altLang="ja-JP" sz="1400">
            <a:solidFill>
              <a:sysClr val="windowText" lastClr="000000"/>
            </a:solidFill>
            <a:effectLst/>
          </a:endParaRPr>
        </a:p>
        <a:p>
          <a:pPr rtl="0" eaLnBrk="1" fontAlgn="auto" latinLnBrk="0" hangingPunct="1"/>
          <a:r>
            <a:rPr kumimoji="1" lang="ja-JP" altLang="ja-JP" sz="1100" baseline="0">
              <a:solidFill>
                <a:sysClr val="windowText" lastClr="000000"/>
              </a:solidFill>
              <a:effectLst/>
              <a:latin typeface="+mn-lt"/>
              <a:ea typeface="+mn-ea"/>
              <a:cs typeface="+mn-cs"/>
            </a:rPr>
            <a:t>　令和</a:t>
          </a:r>
          <a:r>
            <a:rPr kumimoji="1" lang="en-US" altLang="ja-JP" sz="1100" baseline="0">
              <a:solidFill>
                <a:sysClr val="windowText" lastClr="000000"/>
              </a:solidFill>
              <a:effectLst/>
              <a:latin typeface="+mn-lt"/>
              <a:ea typeface="+mn-ea"/>
              <a:cs typeface="+mn-cs"/>
            </a:rPr>
            <a:t>3</a:t>
          </a:r>
          <a:r>
            <a:rPr kumimoji="1" lang="ja-JP" altLang="ja-JP" sz="1100" baseline="0">
              <a:solidFill>
                <a:sysClr val="windowText" lastClr="000000"/>
              </a:solidFill>
              <a:effectLst/>
              <a:latin typeface="+mn-lt"/>
              <a:ea typeface="+mn-ea"/>
              <a:cs typeface="+mn-cs"/>
            </a:rPr>
            <a:t>年度は</a:t>
          </a:r>
          <a:r>
            <a:rPr kumimoji="1" lang="ja-JP" altLang="en-US" sz="1100" baseline="0">
              <a:solidFill>
                <a:sysClr val="windowText" lastClr="000000"/>
              </a:solidFill>
              <a:effectLst/>
              <a:latin typeface="+mn-lt"/>
              <a:ea typeface="+mn-ea"/>
              <a:cs typeface="+mn-cs"/>
            </a:rPr>
            <a:t>、物件費は</a:t>
          </a:r>
          <a:r>
            <a:rPr kumimoji="1" lang="ja-JP" altLang="ja-JP" sz="1100" baseline="0">
              <a:solidFill>
                <a:sysClr val="windowText" lastClr="000000"/>
              </a:solidFill>
              <a:effectLst/>
              <a:latin typeface="+mn-lt"/>
              <a:ea typeface="+mn-ea"/>
              <a:cs typeface="+mn-cs"/>
            </a:rPr>
            <a:t>新型コロナウイルス感染症対応に伴い、</a:t>
          </a:r>
          <a:r>
            <a:rPr kumimoji="1" lang="ja-JP" altLang="en-US" sz="1100" baseline="0">
              <a:solidFill>
                <a:sysClr val="windowText" lastClr="000000"/>
              </a:solidFill>
              <a:effectLst/>
              <a:latin typeface="+mn-lt"/>
              <a:ea typeface="+mn-ea"/>
              <a:cs typeface="+mn-cs"/>
            </a:rPr>
            <a:t>新型コロナウイルスワクチン接種事業などの実施で増加しているが、補助費等が令和</a:t>
          </a:r>
          <a:r>
            <a:rPr kumimoji="1" lang="en-US" altLang="ja-JP" sz="1100" baseline="0">
              <a:solidFill>
                <a:sysClr val="windowText" lastClr="000000"/>
              </a:solidFill>
              <a:effectLst/>
              <a:latin typeface="+mn-lt"/>
              <a:ea typeface="+mn-ea"/>
              <a:cs typeface="+mn-cs"/>
            </a:rPr>
            <a:t>2</a:t>
          </a:r>
          <a:r>
            <a:rPr kumimoji="1" lang="ja-JP" altLang="en-US" sz="1100" baseline="0">
              <a:solidFill>
                <a:sysClr val="windowText" lastClr="000000"/>
              </a:solidFill>
              <a:effectLst/>
              <a:latin typeface="+mn-lt"/>
              <a:ea typeface="+mn-ea"/>
              <a:cs typeface="+mn-cs"/>
            </a:rPr>
            <a:t>年度に実施した</a:t>
          </a:r>
          <a:r>
            <a:rPr kumimoji="1" lang="ja-JP" altLang="ja-JP" sz="1100" baseline="0">
              <a:solidFill>
                <a:sysClr val="windowText" lastClr="000000"/>
              </a:solidFill>
              <a:effectLst/>
              <a:latin typeface="+mn-lt"/>
              <a:ea typeface="+mn-ea"/>
              <a:cs typeface="+mn-cs"/>
            </a:rPr>
            <a:t>特別定額給付金事業</a:t>
          </a:r>
          <a:r>
            <a:rPr kumimoji="1" lang="ja-JP" altLang="en-US" sz="1100" baseline="0">
              <a:solidFill>
                <a:sysClr val="windowText" lastClr="000000"/>
              </a:solidFill>
              <a:effectLst/>
              <a:latin typeface="+mn-lt"/>
              <a:ea typeface="+mn-ea"/>
              <a:cs typeface="+mn-cs"/>
            </a:rPr>
            <a:t>の終了の影響で大きく減少しているため、全体として減少</a:t>
          </a:r>
          <a:r>
            <a:rPr kumimoji="1" lang="ja-JP" altLang="ja-JP" sz="1100" baseline="0">
              <a:solidFill>
                <a:sysClr val="windowText" lastClr="000000"/>
              </a:solidFill>
              <a:effectLst/>
              <a:latin typeface="+mn-lt"/>
              <a:ea typeface="+mn-ea"/>
              <a:cs typeface="+mn-cs"/>
            </a:rPr>
            <a:t>とな</a:t>
          </a:r>
          <a:r>
            <a:rPr kumimoji="1" lang="ja-JP" altLang="en-US" sz="1100" baseline="0">
              <a:solidFill>
                <a:sysClr val="windowText" lastClr="000000"/>
              </a:solidFill>
              <a:effectLst/>
              <a:latin typeface="+mn-lt"/>
              <a:ea typeface="+mn-ea"/>
              <a:cs typeface="+mn-cs"/>
            </a:rPr>
            <a:t>ってい</a:t>
          </a:r>
          <a:r>
            <a:rPr kumimoji="1" lang="ja-JP" altLang="ja-JP" sz="1100" baseline="0">
              <a:solidFill>
                <a:sysClr val="windowText" lastClr="000000"/>
              </a:solidFill>
              <a:effectLst/>
              <a:latin typeface="+mn-lt"/>
              <a:ea typeface="+mn-ea"/>
              <a:cs typeface="+mn-cs"/>
            </a:rPr>
            <a:t>る。</a:t>
          </a:r>
          <a:endParaRPr lang="ja-JP" altLang="ja-JP" sz="1400">
            <a:solidFill>
              <a:sysClr val="windowText" lastClr="000000"/>
            </a:solidFill>
            <a:effectLst/>
          </a:endParaRPr>
        </a:p>
        <a:p>
          <a:pPr rtl="0" eaLnBrk="1" fontAlgn="auto" latinLnBrk="0" hangingPunct="1"/>
          <a:r>
            <a:rPr kumimoji="1" lang="ja-JP" altLang="ja-JP" sz="1100" baseline="0">
              <a:solidFill>
                <a:sysClr val="windowText" lastClr="000000"/>
              </a:solidFill>
              <a:effectLst/>
              <a:latin typeface="+mn-lt"/>
              <a:ea typeface="+mn-ea"/>
              <a:cs typeface="+mn-cs"/>
            </a:rPr>
            <a:t>その他として、主な構成費目である人件費については、住民一人当たり</a:t>
          </a:r>
          <a:r>
            <a:rPr kumimoji="1" lang="en-US" altLang="ja-JP" sz="1100" baseline="0">
              <a:solidFill>
                <a:sysClr val="windowText" lastClr="000000"/>
              </a:solidFill>
              <a:effectLst/>
              <a:latin typeface="+mn-lt"/>
              <a:ea typeface="+mn-ea"/>
              <a:cs typeface="+mn-cs"/>
            </a:rPr>
            <a:t>62,570</a:t>
          </a:r>
          <a:r>
            <a:rPr kumimoji="1" lang="ja-JP" altLang="ja-JP" sz="1100" baseline="0">
              <a:solidFill>
                <a:sysClr val="windowText" lastClr="000000"/>
              </a:solidFill>
              <a:effectLst/>
              <a:latin typeface="+mn-lt"/>
              <a:ea typeface="+mn-ea"/>
              <a:cs typeface="+mn-cs"/>
            </a:rPr>
            <a:t>円となっており、</a:t>
          </a:r>
          <a:r>
            <a:rPr kumimoji="1" lang="ja-JP" altLang="ja-JP" sz="1100">
              <a:solidFill>
                <a:sysClr val="windowText" lastClr="000000"/>
              </a:solidFill>
              <a:effectLst/>
              <a:latin typeface="+mn-lt"/>
              <a:ea typeface="+mn-ea"/>
              <a:cs typeface="+mn-cs"/>
            </a:rPr>
            <a:t>退職者数の増加や会計年度任用職員の人数増</a:t>
          </a:r>
          <a:r>
            <a:rPr kumimoji="1" lang="ja-JP" altLang="ja-JP" sz="1100" baseline="0">
              <a:solidFill>
                <a:sysClr val="windowText" lastClr="000000"/>
              </a:solidFill>
              <a:effectLst/>
              <a:latin typeface="+mn-lt"/>
              <a:ea typeface="+mn-ea"/>
              <a:cs typeface="+mn-cs"/>
            </a:rPr>
            <a:t>などにより対前年比で増加となったが、類似団体の平均を下回っている。また、</a:t>
          </a:r>
          <a:r>
            <a:rPr kumimoji="1" lang="ja-JP" altLang="en-US" sz="1100" baseline="0">
              <a:solidFill>
                <a:sysClr val="windowText" lastClr="000000"/>
              </a:solidFill>
              <a:effectLst/>
              <a:latin typeface="+mn-lt"/>
              <a:ea typeface="+mn-ea"/>
              <a:cs typeface="+mn-cs"/>
            </a:rPr>
            <a:t>扶助費では、子育て世帯への臨時特別給付金事業や住民税非課税世帯等に対する臨時特別給付金事業の実施により大幅に増加しており、さらに、</a:t>
          </a:r>
          <a:r>
            <a:rPr lang="ja-JP" altLang="ja-JP" sz="1100" b="0" i="0" baseline="0">
              <a:solidFill>
                <a:sysClr val="windowText" lastClr="000000"/>
              </a:solidFill>
              <a:effectLst/>
              <a:latin typeface="+mn-lt"/>
              <a:ea typeface="+mn-ea"/>
              <a:cs typeface="+mn-cs"/>
            </a:rPr>
            <a:t>介護・訓練等給付費事業などの障害福祉費や保育所等運営事業などの児童福祉費が</a:t>
          </a:r>
          <a:r>
            <a:rPr lang="ja-JP" altLang="en-US" sz="1100" b="0" i="0" baseline="0">
              <a:solidFill>
                <a:sysClr val="windowText" lastClr="000000"/>
              </a:solidFill>
              <a:effectLst/>
              <a:latin typeface="+mn-lt"/>
              <a:ea typeface="+mn-ea"/>
              <a:cs typeface="+mn-cs"/>
            </a:rPr>
            <a:t>年々</a:t>
          </a:r>
          <a:r>
            <a:rPr lang="ja-JP" altLang="ja-JP" sz="1100" b="0" i="0" baseline="0">
              <a:solidFill>
                <a:sysClr val="windowText" lastClr="000000"/>
              </a:solidFill>
              <a:effectLst/>
              <a:latin typeface="+mn-lt"/>
              <a:ea typeface="+mn-ea"/>
              <a:cs typeface="+mn-cs"/>
            </a:rPr>
            <a:t>増加していることから、今後も扶助費は増加傾向にある。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477,584
474,198
502.39
211,871,280
204,473,548
6,602,896
105,623,602
164,277,027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111506</xdr:rowOff>
    </xdr:from>
    <xdr:to>
      <xdr:col>24</xdr:col>
      <xdr:colOff>63500</xdr:colOff>
      <xdr:row>35</xdr:row>
      <xdr:rowOff>138938</xdr:rowOff>
    </xdr:to>
    <xdr:cxnSp macro="">
      <xdr:nvCxnSpPr>
        <xdr:cNvPr id="61" name="直線コネクタ 60"/>
        <xdr:cNvCxnSpPr/>
      </xdr:nvCxnSpPr>
      <xdr:spPr>
        <a:xfrm>
          <a:off x="3797300" y="61122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32258</xdr:rowOff>
    </xdr:from>
    <xdr:to>
      <xdr:col>19</xdr:col>
      <xdr:colOff>177800</xdr:colOff>
      <xdr:row>35</xdr:row>
      <xdr:rowOff>111506</xdr:rowOff>
    </xdr:to>
    <xdr:cxnSp macro="">
      <xdr:nvCxnSpPr>
        <xdr:cNvPr id="64" name="直線コネクタ 63"/>
        <xdr:cNvCxnSpPr/>
      </xdr:nvCxnSpPr>
      <xdr:spPr>
        <a:xfrm>
          <a:off x="2908300" y="6033008"/>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32258</xdr:rowOff>
    </xdr:from>
    <xdr:to>
      <xdr:col>15</xdr:col>
      <xdr:colOff>50800</xdr:colOff>
      <xdr:row>35</xdr:row>
      <xdr:rowOff>71882</xdr:rowOff>
    </xdr:to>
    <xdr:cxnSp macro="">
      <xdr:nvCxnSpPr>
        <xdr:cNvPr id="67" name="直線コネクタ 66"/>
        <xdr:cNvCxnSpPr/>
      </xdr:nvCxnSpPr>
      <xdr:spPr>
        <a:xfrm flipV="1">
          <a:off x="2019300" y="603300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69596</xdr:rowOff>
    </xdr:from>
    <xdr:to>
      <xdr:col>10</xdr:col>
      <xdr:colOff>114300</xdr:colOff>
      <xdr:row>35</xdr:row>
      <xdr:rowOff>71882</xdr:rowOff>
    </xdr:to>
    <xdr:cxnSp macro="">
      <xdr:nvCxnSpPr>
        <xdr:cNvPr id="70" name="直線コネクタ 69"/>
        <xdr:cNvCxnSpPr/>
      </xdr:nvCxnSpPr>
      <xdr:spPr>
        <a:xfrm>
          <a:off x="1130300" y="6070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88138</xdr:rowOff>
    </xdr:from>
    <xdr:to>
      <xdr:col>24</xdr:col>
      <xdr:colOff>114300</xdr:colOff>
      <xdr:row>36</xdr:row>
      <xdr:rowOff>18288</xdr:rowOff>
    </xdr:to>
    <xdr:sp macro="" textlink="">
      <xdr:nvSpPr>
        <xdr:cNvPr id="80" name="楕円 79"/>
        <xdr:cNvSpPr/>
      </xdr:nvSpPr>
      <xdr:spPr>
        <a:xfrm>
          <a:off x="45847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66565</xdr:rowOff>
    </xdr:from>
    <xdr:ext cx="469744" cy="259045"/>
    <xdr:sp macro="" textlink="">
      <xdr:nvSpPr>
        <xdr:cNvPr id="81" name="議会費該当値テキスト"/>
        <xdr:cNvSpPr txBox="1"/>
      </xdr:nvSpPr>
      <xdr:spPr>
        <a:xfrm>
          <a:off x="4686300" y="60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60706</xdr:rowOff>
    </xdr:from>
    <xdr:to>
      <xdr:col>20</xdr:col>
      <xdr:colOff>38100</xdr:colOff>
      <xdr:row>35</xdr:row>
      <xdr:rowOff>162306</xdr:rowOff>
    </xdr:to>
    <xdr:sp macro="" textlink="">
      <xdr:nvSpPr>
        <xdr:cNvPr id="82" name="楕円 81"/>
        <xdr:cNvSpPr/>
      </xdr:nvSpPr>
      <xdr:spPr>
        <a:xfrm>
          <a:off x="3746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83" name="テキスト ボックス 82"/>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152908</xdr:rowOff>
    </xdr:from>
    <xdr:to>
      <xdr:col>15</xdr:col>
      <xdr:colOff>101600</xdr:colOff>
      <xdr:row>35</xdr:row>
      <xdr:rowOff>83058</xdr:rowOff>
    </xdr:to>
    <xdr:sp macro="" textlink="">
      <xdr:nvSpPr>
        <xdr:cNvPr id="84" name="楕円 83"/>
        <xdr:cNvSpPr/>
      </xdr:nvSpPr>
      <xdr:spPr>
        <a:xfrm>
          <a:off x="2857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99585</xdr:rowOff>
    </xdr:from>
    <xdr:ext cx="469744" cy="259045"/>
    <xdr:sp macro="" textlink="">
      <xdr:nvSpPr>
        <xdr:cNvPr id="85" name="テキスト ボックス 84"/>
        <xdr:cNvSpPr txBox="1"/>
      </xdr:nvSpPr>
      <xdr:spPr>
        <a:xfrm>
          <a:off x="2673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21082</xdr:rowOff>
    </xdr:from>
    <xdr:to>
      <xdr:col>10</xdr:col>
      <xdr:colOff>165100</xdr:colOff>
      <xdr:row>35</xdr:row>
      <xdr:rowOff>122682</xdr:rowOff>
    </xdr:to>
    <xdr:sp macro="" textlink="">
      <xdr:nvSpPr>
        <xdr:cNvPr id="86" name="楕円 85"/>
        <xdr:cNvSpPr/>
      </xdr:nvSpPr>
      <xdr:spPr>
        <a:xfrm>
          <a:off x="1968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87" name="テキスト ボックス 86"/>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18796</xdr:rowOff>
    </xdr:from>
    <xdr:to>
      <xdr:col>6</xdr:col>
      <xdr:colOff>38100</xdr:colOff>
      <xdr:row>35</xdr:row>
      <xdr:rowOff>120396</xdr:rowOff>
    </xdr:to>
    <xdr:sp macro="" textlink="">
      <xdr:nvSpPr>
        <xdr:cNvPr id="88" name="楕円 87"/>
        <xdr:cNvSpPr/>
      </xdr:nvSpPr>
      <xdr:spPr>
        <a:xfrm>
          <a:off x="1079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136923</xdr:rowOff>
    </xdr:from>
    <xdr:ext cx="469744" cy="259045"/>
    <xdr:sp macro="" textlink="">
      <xdr:nvSpPr>
        <xdr:cNvPr id="89" name="テキスト ボックス 88"/>
        <xdr:cNvSpPr txBox="1"/>
      </xdr:nvSpPr>
      <xdr:spPr>
        <a:xfrm>
          <a:off x="895428"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26315</xdr:rowOff>
    </xdr:from>
    <xdr:to>
      <xdr:col>24</xdr:col>
      <xdr:colOff>63500</xdr:colOff>
      <xdr:row>57</xdr:row>
      <xdr:rowOff>103603</xdr:rowOff>
    </xdr:to>
    <xdr:cxnSp macro="">
      <xdr:nvCxnSpPr>
        <xdr:cNvPr id="120" name="直線コネクタ 119"/>
        <xdr:cNvCxnSpPr/>
      </xdr:nvCxnSpPr>
      <xdr:spPr>
        <a:xfrm>
          <a:off x="3797300" y="8770265"/>
          <a:ext cx="838200" cy="110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26315</xdr:rowOff>
    </xdr:from>
    <xdr:to>
      <xdr:col>19</xdr:col>
      <xdr:colOff>177800</xdr:colOff>
      <xdr:row>57</xdr:row>
      <xdr:rowOff>93501</xdr:rowOff>
    </xdr:to>
    <xdr:cxnSp macro="">
      <xdr:nvCxnSpPr>
        <xdr:cNvPr id="123" name="直線コネクタ 122"/>
        <xdr:cNvCxnSpPr/>
      </xdr:nvCxnSpPr>
      <xdr:spPr>
        <a:xfrm flipV="1">
          <a:off x="2908300" y="8770265"/>
          <a:ext cx="889000" cy="109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93501</xdr:rowOff>
    </xdr:from>
    <xdr:to>
      <xdr:col>15</xdr:col>
      <xdr:colOff>50800</xdr:colOff>
      <xdr:row>57</xdr:row>
      <xdr:rowOff>108513</xdr:rowOff>
    </xdr:to>
    <xdr:cxnSp macro="">
      <xdr:nvCxnSpPr>
        <xdr:cNvPr id="126" name="直線コネクタ 125"/>
        <xdr:cNvCxnSpPr/>
      </xdr:nvCxnSpPr>
      <xdr:spPr>
        <a:xfrm flipV="1">
          <a:off x="2019300" y="9866151"/>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108513</xdr:rowOff>
    </xdr:from>
    <xdr:to>
      <xdr:col>10</xdr:col>
      <xdr:colOff>114300</xdr:colOff>
      <xdr:row>57</xdr:row>
      <xdr:rowOff>119159</xdr:rowOff>
    </xdr:to>
    <xdr:cxnSp macro="">
      <xdr:nvCxnSpPr>
        <xdr:cNvPr id="129" name="直線コネクタ 128"/>
        <xdr:cNvCxnSpPr/>
      </xdr:nvCxnSpPr>
      <xdr:spPr>
        <a:xfrm flipV="1">
          <a:off x="1130300" y="9881163"/>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52803</xdr:rowOff>
    </xdr:from>
    <xdr:to>
      <xdr:col>24</xdr:col>
      <xdr:colOff>114300</xdr:colOff>
      <xdr:row>57</xdr:row>
      <xdr:rowOff>154403</xdr:rowOff>
    </xdr:to>
    <xdr:sp macro="" textlink="">
      <xdr:nvSpPr>
        <xdr:cNvPr id="139" name="楕円 138"/>
        <xdr:cNvSpPr/>
      </xdr:nvSpPr>
      <xdr:spPr>
        <a:xfrm>
          <a:off x="4584700" y="98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139180</xdr:rowOff>
    </xdr:from>
    <xdr:ext cx="534377" cy="259045"/>
    <xdr:sp macro="" textlink="">
      <xdr:nvSpPr>
        <xdr:cNvPr id="140" name="総務費該当値テキスト"/>
        <xdr:cNvSpPr txBox="1"/>
      </xdr:nvSpPr>
      <xdr:spPr>
        <a:xfrm>
          <a:off x="4686300" y="974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146965</xdr:rowOff>
    </xdr:from>
    <xdr:to>
      <xdr:col>20</xdr:col>
      <xdr:colOff>38100</xdr:colOff>
      <xdr:row>51</xdr:row>
      <xdr:rowOff>77115</xdr:rowOff>
    </xdr:to>
    <xdr:sp macro="" textlink="">
      <xdr:nvSpPr>
        <xdr:cNvPr id="141" name="楕円 140"/>
        <xdr:cNvSpPr/>
      </xdr:nvSpPr>
      <xdr:spPr>
        <a:xfrm>
          <a:off x="3746500" y="871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68242</xdr:rowOff>
    </xdr:from>
    <xdr:ext cx="599010" cy="259045"/>
    <xdr:sp macro="" textlink="">
      <xdr:nvSpPr>
        <xdr:cNvPr id="142" name="テキスト ボックス 141"/>
        <xdr:cNvSpPr txBox="1"/>
      </xdr:nvSpPr>
      <xdr:spPr>
        <a:xfrm>
          <a:off x="3497795" y="881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42701</xdr:rowOff>
    </xdr:from>
    <xdr:to>
      <xdr:col>15</xdr:col>
      <xdr:colOff>101600</xdr:colOff>
      <xdr:row>57</xdr:row>
      <xdr:rowOff>144301</xdr:rowOff>
    </xdr:to>
    <xdr:sp macro="" textlink="">
      <xdr:nvSpPr>
        <xdr:cNvPr id="143" name="楕円 142"/>
        <xdr:cNvSpPr/>
      </xdr:nvSpPr>
      <xdr:spPr>
        <a:xfrm>
          <a:off x="2857500" y="98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135428</xdr:rowOff>
    </xdr:from>
    <xdr:ext cx="534377" cy="259045"/>
    <xdr:sp macro="" textlink="">
      <xdr:nvSpPr>
        <xdr:cNvPr id="144" name="テキスト ボックス 143"/>
        <xdr:cNvSpPr txBox="1"/>
      </xdr:nvSpPr>
      <xdr:spPr>
        <a:xfrm>
          <a:off x="2641111" y="99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57713</xdr:rowOff>
    </xdr:from>
    <xdr:to>
      <xdr:col>10</xdr:col>
      <xdr:colOff>165100</xdr:colOff>
      <xdr:row>57</xdr:row>
      <xdr:rowOff>159313</xdr:rowOff>
    </xdr:to>
    <xdr:sp macro="" textlink="">
      <xdr:nvSpPr>
        <xdr:cNvPr id="145" name="楕円 144"/>
        <xdr:cNvSpPr/>
      </xdr:nvSpPr>
      <xdr:spPr>
        <a:xfrm>
          <a:off x="1968500" y="98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150440</xdr:rowOff>
    </xdr:from>
    <xdr:ext cx="534377" cy="259045"/>
    <xdr:sp macro="" textlink="">
      <xdr:nvSpPr>
        <xdr:cNvPr id="146" name="テキスト ボックス 145"/>
        <xdr:cNvSpPr txBox="1"/>
      </xdr:nvSpPr>
      <xdr:spPr>
        <a:xfrm>
          <a:off x="1752111" y="99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68359</xdr:rowOff>
    </xdr:from>
    <xdr:to>
      <xdr:col>6</xdr:col>
      <xdr:colOff>38100</xdr:colOff>
      <xdr:row>57</xdr:row>
      <xdr:rowOff>169959</xdr:rowOff>
    </xdr:to>
    <xdr:sp macro="" textlink="">
      <xdr:nvSpPr>
        <xdr:cNvPr id="147" name="楕円 146"/>
        <xdr:cNvSpPr/>
      </xdr:nvSpPr>
      <xdr:spPr>
        <a:xfrm>
          <a:off x="1079500" y="98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161086</xdr:rowOff>
    </xdr:from>
    <xdr:ext cx="534377" cy="259045"/>
    <xdr:sp macro="" textlink="">
      <xdr:nvSpPr>
        <xdr:cNvPr id="148" name="テキスト ボックス 147"/>
        <xdr:cNvSpPr txBox="1"/>
      </xdr:nvSpPr>
      <xdr:spPr>
        <a:xfrm>
          <a:off x="863111" y="99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94165</xdr:rowOff>
    </xdr:from>
    <xdr:to>
      <xdr:col>24</xdr:col>
      <xdr:colOff>63500</xdr:colOff>
      <xdr:row>78</xdr:row>
      <xdr:rowOff>56446</xdr:rowOff>
    </xdr:to>
    <xdr:cxnSp macro="">
      <xdr:nvCxnSpPr>
        <xdr:cNvPr id="180" name="直線コネクタ 179"/>
        <xdr:cNvCxnSpPr/>
      </xdr:nvCxnSpPr>
      <xdr:spPr>
        <a:xfrm flipV="1">
          <a:off x="3797300" y="13124365"/>
          <a:ext cx="8382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56446</xdr:rowOff>
    </xdr:from>
    <xdr:to>
      <xdr:col>19</xdr:col>
      <xdr:colOff>177800</xdr:colOff>
      <xdr:row>78</xdr:row>
      <xdr:rowOff>137795</xdr:rowOff>
    </xdr:to>
    <xdr:cxnSp macro="">
      <xdr:nvCxnSpPr>
        <xdr:cNvPr id="183" name="直線コネクタ 182"/>
        <xdr:cNvCxnSpPr/>
      </xdr:nvCxnSpPr>
      <xdr:spPr>
        <a:xfrm flipV="1">
          <a:off x="2908300" y="13429546"/>
          <a:ext cx="889000" cy="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5" name="テキスト ボックス 184"/>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137795</xdr:rowOff>
    </xdr:from>
    <xdr:to>
      <xdr:col>15</xdr:col>
      <xdr:colOff>50800</xdr:colOff>
      <xdr:row>79</xdr:row>
      <xdr:rowOff>45701</xdr:rowOff>
    </xdr:to>
    <xdr:cxnSp macro="">
      <xdr:nvCxnSpPr>
        <xdr:cNvPr id="186" name="直線コネクタ 185"/>
        <xdr:cNvCxnSpPr/>
      </xdr:nvCxnSpPr>
      <xdr:spPr>
        <a:xfrm flipV="1">
          <a:off x="2019300" y="13510895"/>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45701</xdr:rowOff>
    </xdr:from>
    <xdr:to>
      <xdr:col>10</xdr:col>
      <xdr:colOff>114300</xdr:colOff>
      <xdr:row>79</xdr:row>
      <xdr:rowOff>63250</xdr:rowOff>
    </xdr:to>
    <xdr:cxnSp macro="">
      <xdr:nvCxnSpPr>
        <xdr:cNvPr id="189" name="直線コネクタ 188"/>
        <xdr:cNvCxnSpPr/>
      </xdr:nvCxnSpPr>
      <xdr:spPr>
        <a:xfrm flipV="1">
          <a:off x="1130300" y="13590251"/>
          <a:ext cx="889000" cy="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3" name="テキスト ボックス 192"/>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43365</xdr:rowOff>
    </xdr:from>
    <xdr:to>
      <xdr:col>24</xdr:col>
      <xdr:colOff>114300</xdr:colOff>
      <xdr:row>76</xdr:row>
      <xdr:rowOff>144965</xdr:rowOff>
    </xdr:to>
    <xdr:sp macro="" textlink="">
      <xdr:nvSpPr>
        <xdr:cNvPr id="199" name="楕円 198"/>
        <xdr:cNvSpPr/>
      </xdr:nvSpPr>
      <xdr:spPr>
        <a:xfrm>
          <a:off x="4584700" y="130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21792</xdr:rowOff>
    </xdr:from>
    <xdr:ext cx="599010" cy="259045"/>
    <xdr:sp macro="" textlink="">
      <xdr:nvSpPr>
        <xdr:cNvPr id="200" name="民生費該当値テキスト"/>
        <xdr:cNvSpPr txBox="1"/>
      </xdr:nvSpPr>
      <xdr:spPr>
        <a:xfrm>
          <a:off x="4686300" y="1305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5646</xdr:rowOff>
    </xdr:from>
    <xdr:to>
      <xdr:col>20</xdr:col>
      <xdr:colOff>38100</xdr:colOff>
      <xdr:row>78</xdr:row>
      <xdr:rowOff>107246</xdr:rowOff>
    </xdr:to>
    <xdr:sp macro="" textlink="">
      <xdr:nvSpPr>
        <xdr:cNvPr id="201" name="楕円 200"/>
        <xdr:cNvSpPr/>
      </xdr:nvSpPr>
      <xdr:spPr>
        <a:xfrm>
          <a:off x="3746500" y="133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98373</xdr:rowOff>
    </xdr:from>
    <xdr:ext cx="599010" cy="259045"/>
    <xdr:sp macro="" textlink="">
      <xdr:nvSpPr>
        <xdr:cNvPr id="202" name="テキスト ボックス 201"/>
        <xdr:cNvSpPr txBox="1"/>
      </xdr:nvSpPr>
      <xdr:spPr>
        <a:xfrm>
          <a:off x="3497795" y="1347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86995</xdr:rowOff>
    </xdr:from>
    <xdr:to>
      <xdr:col>15</xdr:col>
      <xdr:colOff>101600</xdr:colOff>
      <xdr:row>79</xdr:row>
      <xdr:rowOff>17145</xdr:rowOff>
    </xdr:to>
    <xdr:sp macro="" textlink="">
      <xdr:nvSpPr>
        <xdr:cNvPr id="203" name="楕円 202"/>
        <xdr:cNvSpPr/>
      </xdr:nvSpPr>
      <xdr:spPr>
        <a:xfrm>
          <a:off x="2857500" y="134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8272</xdr:rowOff>
    </xdr:from>
    <xdr:ext cx="599010" cy="259045"/>
    <xdr:sp macro="" textlink="">
      <xdr:nvSpPr>
        <xdr:cNvPr id="204" name="テキスト ボックス 203"/>
        <xdr:cNvSpPr txBox="1"/>
      </xdr:nvSpPr>
      <xdr:spPr>
        <a:xfrm>
          <a:off x="2608795" y="1355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166351</xdr:rowOff>
    </xdr:from>
    <xdr:to>
      <xdr:col>10</xdr:col>
      <xdr:colOff>165100</xdr:colOff>
      <xdr:row>79</xdr:row>
      <xdr:rowOff>96501</xdr:rowOff>
    </xdr:to>
    <xdr:sp macro="" textlink="">
      <xdr:nvSpPr>
        <xdr:cNvPr id="205" name="楕円 204"/>
        <xdr:cNvSpPr/>
      </xdr:nvSpPr>
      <xdr:spPr>
        <a:xfrm>
          <a:off x="1968500" y="135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87628</xdr:rowOff>
    </xdr:from>
    <xdr:ext cx="599010" cy="259045"/>
    <xdr:sp macro="" textlink="">
      <xdr:nvSpPr>
        <xdr:cNvPr id="206" name="テキスト ボックス 205"/>
        <xdr:cNvSpPr txBox="1"/>
      </xdr:nvSpPr>
      <xdr:spPr>
        <a:xfrm>
          <a:off x="1719795" y="136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12450</xdr:rowOff>
    </xdr:from>
    <xdr:to>
      <xdr:col>6</xdr:col>
      <xdr:colOff>38100</xdr:colOff>
      <xdr:row>79</xdr:row>
      <xdr:rowOff>114050</xdr:rowOff>
    </xdr:to>
    <xdr:sp macro="" textlink="">
      <xdr:nvSpPr>
        <xdr:cNvPr id="207" name="楕円 206"/>
        <xdr:cNvSpPr/>
      </xdr:nvSpPr>
      <xdr:spPr>
        <a:xfrm>
          <a:off x="1079500" y="135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105177</xdr:rowOff>
    </xdr:from>
    <xdr:ext cx="599010" cy="259045"/>
    <xdr:sp macro="" textlink="">
      <xdr:nvSpPr>
        <xdr:cNvPr id="208" name="テキスト ボックス 207"/>
        <xdr:cNvSpPr txBox="1"/>
      </xdr:nvSpPr>
      <xdr:spPr>
        <a:xfrm>
          <a:off x="830795" y="1364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114920</xdr:rowOff>
    </xdr:from>
    <xdr:to>
      <xdr:col>24</xdr:col>
      <xdr:colOff>63500</xdr:colOff>
      <xdr:row>97</xdr:row>
      <xdr:rowOff>17901</xdr:rowOff>
    </xdr:to>
    <xdr:cxnSp macro="">
      <xdr:nvCxnSpPr>
        <xdr:cNvPr id="236" name="直線コネクタ 235"/>
        <xdr:cNvCxnSpPr/>
      </xdr:nvCxnSpPr>
      <xdr:spPr>
        <a:xfrm flipV="1">
          <a:off x="3797300" y="16402670"/>
          <a:ext cx="838200" cy="24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17901</xdr:rowOff>
    </xdr:from>
    <xdr:to>
      <xdr:col>19</xdr:col>
      <xdr:colOff>177800</xdr:colOff>
      <xdr:row>97</xdr:row>
      <xdr:rowOff>81704</xdr:rowOff>
    </xdr:to>
    <xdr:cxnSp macro="">
      <xdr:nvCxnSpPr>
        <xdr:cNvPr id="239" name="直線コネクタ 238"/>
        <xdr:cNvCxnSpPr/>
      </xdr:nvCxnSpPr>
      <xdr:spPr>
        <a:xfrm flipV="1">
          <a:off x="2908300" y="16648551"/>
          <a:ext cx="889000" cy="6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81704</xdr:rowOff>
    </xdr:from>
    <xdr:to>
      <xdr:col>15</xdr:col>
      <xdr:colOff>50800</xdr:colOff>
      <xdr:row>97</xdr:row>
      <xdr:rowOff>96472</xdr:rowOff>
    </xdr:to>
    <xdr:cxnSp macro="">
      <xdr:nvCxnSpPr>
        <xdr:cNvPr id="242" name="直線コネクタ 241"/>
        <xdr:cNvCxnSpPr/>
      </xdr:nvCxnSpPr>
      <xdr:spPr>
        <a:xfrm flipV="1">
          <a:off x="2019300" y="16712354"/>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96472</xdr:rowOff>
    </xdr:from>
    <xdr:to>
      <xdr:col>10</xdr:col>
      <xdr:colOff>114300</xdr:colOff>
      <xdr:row>97</xdr:row>
      <xdr:rowOff>106302</xdr:rowOff>
    </xdr:to>
    <xdr:cxnSp macro="">
      <xdr:nvCxnSpPr>
        <xdr:cNvPr id="245" name="直線コネクタ 244"/>
        <xdr:cNvCxnSpPr/>
      </xdr:nvCxnSpPr>
      <xdr:spPr>
        <a:xfrm flipV="1">
          <a:off x="1130300" y="16727122"/>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64120</xdr:rowOff>
    </xdr:from>
    <xdr:to>
      <xdr:col>24</xdr:col>
      <xdr:colOff>114300</xdr:colOff>
      <xdr:row>95</xdr:row>
      <xdr:rowOff>165720</xdr:rowOff>
    </xdr:to>
    <xdr:sp macro="" textlink="">
      <xdr:nvSpPr>
        <xdr:cNvPr id="255" name="楕円 254"/>
        <xdr:cNvSpPr/>
      </xdr:nvSpPr>
      <xdr:spPr>
        <a:xfrm>
          <a:off x="4584700" y="163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42547</xdr:rowOff>
    </xdr:from>
    <xdr:ext cx="534377" cy="259045"/>
    <xdr:sp macro="" textlink="">
      <xdr:nvSpPr>
        <xdr:cNvPr id="256" name="衛生費該当値テキスト"/>
        <xdr:cNvSpPr txBox="1"/>
      </xdr:nvSpPr>
      <xdr:spPr>
        <a:xfrm>
          <a:off x="4686300" y="163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138551</xdr:rowOff>
    </xdr:from>
    <xdr:to>
      <xdr:col>20</xdr:col>
      <xdr:colOff>38100</xdr:colOff>
      <xdr:row>97</xdr:row>
      <xdr:rowOff>68701</xdr:rowOff>
    </xdr:to>
    <xdr:sp macro="" textlink="">
      <xdr:nvSpPr>
        <xdr:cNvPr id="257" name="楕円 256"/>
        <xdr:cNvSpPr/>
      </xdr:nvSpPr>
      <xdr:spPr>
        <a:xfrm>
          <a:off x="3746500" y="165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59828</xdr:rowOff>
    </xdr:from>
    <xdr:ext cx="534377" cy="259045"/>
    <xdr:sp macro="" textlink="">
      <xdr:nvSpPr>
        <xdr:cNvPr id="258" name="テキスト ボックス 257"/>
        <xdr:cNvSpPr txBox="1"/>
      </xdr:nvSpPr>
      <xdr:spPr>
        <a:xfrm>
          <a:off x="3530111" y="166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30904</xdr:rowOff>
    </xdr:from>
    <xdr:to>
      <xdr:col>15</xdr:col>
      <xdr:colOff>101600</xdr:colOff>
      <xdr:row>97</xdr:row>
      <xdr:rowOff>132504</xdr:rowOff>
    </xdr:to>
    <xdr:sp macro="" textlink="">
      <xdr:nvSpPr>
        <xdr:cNvPr id="259" name="楕円 258"/>
        <xdr:cNvSpPr/>
      </xdr:nvSpPr>
      <xdr:spPr>
        <a:xfrm>
          <a:off x="2857500" y="1666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123631</xdr:rowOff>
    </xdr:from>
    <xdr:ext cx="534377" cy="259045"/>
    <xdr:sp macro="" textlink="">
      <xdr:nvSpPr>
        <xdr:cNvPr id="260" name="テキスト ボックス 259"/>
        <xdr:cNvSpPr txBox="1"/>
      </xdr:nvSpPr>
      <xdr:spPr>
        <a:xfrm>
          <a:off x="2641111" y="1675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45672</xdr:rowOff>
    </xdr:from>
    <xdr:to>
      <xdr:col>10</xdr:col>
      <xdr:colOff>165100</xdr:colOff>
      <xdr:row>97</xdr:row>
      <xdr:rowOff>147272</xdr:rowOff>
    </xdr:to>
    <xdr:sp macro="" textlink="">
      <xdr:nvSpPr>
        <xdr:cNvPr id="261" name="楕円 260"/>
        <xdr:cNvSpPr/>
      </xdr:nvSpPr>
      <xdr:spPr>
        <a:xfrm>
          <a:off x="1968500" y="1667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138399</xdr:rowOff>
    </xdr:from>
    <xdr:ext cx="534377" cy="259045"/>
    <xdr:sp macro="" textlink="">
      <xdr:nvSpPr>
        <xdr:cNvPr id="262" name="テキスト ボックス 261"/>
        <xdr:cNvSpPr txBox="1"/>
      </xdr:nvSpPr>
      <xdr:spPr>
        <a:xfrm>
          <a:off x="1752111" y="1676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55502</xdr:rowOff>
    </xdr:from>
    <xdr:to>
      <xdr:col>6</xdr:col>
      <xdr:colOff>38100</xdr:colOff>
      <xdr:row>97</xdr:row>
      <xdr:rowOff>157102</xdr:rowOff>
    </xdr:to>
    <xdr:sp macro="" textlink="">
      <xdr:nvSpPr>
        <xdr:cNvPr id="263" name="楕円 262"/>
        <xdr:cNvSpPr/>
      </xdr:nvSpPr>
      <xdr:spPr>
        <a:xfrm>
          <a:off x="1079500" y="166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148229</xdr:rowOff>
    </xdr:from>
    <xdr:ext cx="534377" cy="259045"/>
    <xdr:sp macro="" textlink="">
      <xdr:nvSpPr>
        <xdr:cNvPr id="264" name="テキスト ボックス 263"/>
        <xdr:cNvSpPr txBox="1"/>
      </xdr:nvSpPr>
      <xdr:spPr>
        <a:xfrm>
          <a:off x="863111" y="1677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130099</xdr:rowOff>
    </xdr:from>
    <xdr:to>
      <xdr:col>55</xdr:col>
      <xdr:colOff>0</xdr:colOff>
      <xdr:row>37</xdr:row>
      <xdr:rowOff>130099</xdr:rowOff>
    </xdr:to>
    <xdr:cxnSp macro="">
      <xdr:nvCxnSpPr>
        <xdr:cNvPr id="291" name="直線コネクタ 290"/>
        <xdr:cNvCxnSpPr/>
      </xdr:nvCxnSpPr>
      <xdr:spPr>
        <a:xfrm>
          <a:off x="9639300" y="64737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121869</xdr:rowOff>
    </xdr:from>
    <xdr:to>
      <xdr:col>50</xdr:col>
      <xdr:colOff>114300</xdr:colOff>
      <xdr:row>37</xdr:row>
      <xdr:rowOff>130099</xdr:rowOff>
    </xdr:to>
    <xdr:cxnSp macro="">
      <xdr:nvCxnSpPr>
        <xdr:cNvPr id="294" name="直線コネクタ 293"/>
        <xdr:cNvCxnSpPr/>
      </xdr:nvCxnSpPr>
      <xdr:spPr>
        <a:xfrm>
          <a:off x="8750300" y="646551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121869</xdr:rowOff>
    </xdr:from>
    <xdr:to>
      <xdr:col>45</xdr:col>
      <xdr:colOff>177800</xdr:colOff>
      <xdr:row>37</xdr:row>
      <xdr:rowOff>125984</xdr:rowOff>
    </xdr:to>
    <xdr:cxnSp macro="">
      <xdr:nvCxnSpPr>
        <xdr:cNvPr id="297" name="直線コネクタ 296"/>
        <xdr:cNvCxnSpPr/>
      </xdr:nvCxnSpPr>
      <xdr:spPr>
        <a:xfrm flipV="1">
          <a:off x="7861300" y="646551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125984</xdr:rowOff>
    </xdr:from>
    <xdr:to>
      <xdr:col>41</xdr:col>
      <xdr:colOff>50800</xdr:colOff>
      <xdr:row>37</xdr:row>
      <xdr:rowOff>134671</xdr:rowOff>
    </xdr:to>
    <xdr:cxnSp macro="">
      <xdr:nvCxnSpPr>
        <xdr:cNvPr id="300" name="直線コネクタ 299"/>
        <xdr:cNvCxnSpPr/>
      </xdr:nvCxnSpPr>
      <xdr:spPr>
        <a:xfrm flipV="1">
          <a:off x="6972300" y="646963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79299</xdr:rowOff>
    </xdr:from>
    <xdr:to>
      <xdr:col>55</xdr:col>
      <xdr:colOff>50800</xdr:colOff>
      <xdr:row>38</xdr:row>
      <xdr:rowOff>9449</xdr:rowOff>
    </xdr:to>
    <xdr:sp macro="" textlink="">
      <xdr:nvSpPr>
        <xdr:cNvPr id="310" name="楕円 309"/>
        <xdr:cNvSpPr/>
      </xdr:nvSpPr>
      <xdr:spPr>
        <a:xfrm>
          <a:off x="104267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57726</xdr:rowOff>
    </xdr:from>
    <xdr:ext cx="378565" cy="259045"/>
    <xdr:sp macro="" textlink="">
      <xdr:nvSpPr>
        <xdr:cNvPr id="311" name="労働費該当値テキスト"/>
        <xdr:cNvSpPr txBox="1"/>
      </xdr:nvSpPr>
      <xdr:spPr>
        <a:xfrm>
          <a:off x="10528300" y="6401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79299</xdr:rowOff>
    </xdr:from>
    <xdr:to>
      <xdr:col>50</xdr:col>
      <xdr:colOff>165100</xdr:colOff>
      <xdr:row>38</xdr:row>
      <xdr:rowOff>9449</xdr:rowOff>
    </xdr:to>
    <xdr:sp macro="" textlink="">
      <xdr:nvSpPr>
        <xdr:cNvPr id="312" name="楕円 311"/>
        <xdr:cNvSpPr/>
      </xdr:nvSpPr>
      <xdr:spPr>
        <a:xfrm>
          <a:off x="9588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576</xdr:rowOff>
    </xdr:from>
    <xdr:ext cx="378565" cy="259045"/>
    <xdr:sp macro="" textlink="">
      <xdr:nvSpPr>
        <xdr:cNvPr id="313" name="テキスト ボックス 312"/>
        <xdr:cNvSpPr txBox="1"/>
      </xdr:nvSpPr>
      <xdr:spPr>
        <a:xfrm>
          <a:off x="9450017"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71069</xdr:rowOff>
    </xdr:from>
    <xdr:to>
      <xdr:col>46</xdr:col>
      <xdr:colOff>38100</xdr:colOff>
      <xdr:row>38</xdr:row>
      <xdr:rowOff>1219</xdr:rowOff>
    </xdr:to>
    <xdr:sp macro="" textlink="">
      <xdr:nvSpPr>
        <xdr:cNvPr id="314" name="楕円 313"/>
        <xdr:cNvSpPr/>
      </xdr:nvSpPr>
      <xdr:spPr>
        <a:xfrm>
          <a:off x="8699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163796</xdr:rowOff>
    </xdr:from>
    <xdr:ext cx="378565" cy="259045"/>
    <xdr:sp macro="" textlink="">
      <xdr:nvSpPr>
        <xdr:cNvPr id="315" name="テキスト ボックス 314"/>
        <xdr:cNvSpPr txBox="1"/>
      </xdr:nvSpPr>
      <xdr:spPr>
        <a:xfrm>
          <a:off x="8561017" y="650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75184</xdr:rowOff>
    </xdr:from>
    <xdr:to>
      <xdr:col>41</xdr:col>
      <xdr:colOff>101600</xdr:colOff>
      <xdr:row>38</xdr:row>
      <xdr:rowOff>5335</xdr:rowOff>
    </xdr:to>
    <xdr:sp macro="" textlink="">
      <xdr:nvSpPr>
        <xdr:cNvPr id="316" name="楕円 315"/>
        <xdr:cNvSpPr/>
      </xdr:nvSpPr>
      <xdr:spPr>
        <a:xfrm>
          <a:off x="7810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167911</xdr:rowOff>
    </xdr:from>
    <xdr:ext cx="378565" cy="259045"/>
    <xdr:sp macro="" textlink="">
      <xdr:nvSpPr>
        <xdr:cNvPr id="317" name="テキスト ボックス 316"/>
        <xdr:cNvSpPr txBox="1"/>
      </xdr:nvSpPr>
      <xdr:spPr>
        <a:xfrm>
          <a:off x="7672017"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83871</xdr:rowOff>
    </xdr:from>
    <xdr:to>
      <xdr:col>36</xdr:col>
      <xdr:colOff>165100</xdr:colOff>
      <xdr:row>38</xdr:row>
      <xdr:rowOff>14021</xdr:rowOff>
    </xdr:to>
    <xdr:sp macro="" textlink="">
      <xdr:nvSpPr>
        <xdr:cNvPr id="318" name="楕円 317"/>
        <xdr:cNvSpPr/>
      </xdr:nvSpPr>
      <xdr:spPr>
        <a:xfrm>
          <a:off x="6921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5148</xdr:rowOff>
    </xdr:from>
    <xdr:ext cx="378565" cy="259045"/>
    <xdr:sp macro="" textlink="">
      <xdr:nvSpPr>
        <xdr:cNvPr id="319" name="テキスト ボックス 318"/>
        <xdr:cNvSpPr txBox="1"/>
      </xdr:nvSpPr>
      <xdr:spPr>
        <a:xfrm>
          <a:off x="6783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34487</xdr:rowOff>
    </xdr:from>
    <xdr:to>
      <xdr:col>55</xdr:col>
      <xdr:colOff>0</xdr:colOff>
      <xdr:row>56</xdr:row>
      <xdr:rowOff>57862</xdr:rowOff>
    </xdr:to>
    <xdr:cxnSp macro="">
      <xdr:nvCxnSpPr>
        <xdr:cNvPr id="344" name="直線コネクタ 343"/>
        <xdr:cNvCxnSpPr/>
      </xdr:nvCxnSpPr>
      <xdr:spPr>
        <a:xfrm flipV="1">
          <a:off x="9639300" y="9635687"/>
          <a:ext cx="8382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154387</xdr:rowOff>
    </xdr:from>
    <xdr:to>
      <xdr:col>50</xdr:col>
      <xdr:colOff>114300</xdr:colOff>
      <xdr:row>56</xdr:row>
      <xdr:rowOff>57862</xdr:rowOff>
    </xdr:to>
    <xdr:cxnSp macro="">
      <xdr:nvCxnSpPr>
        <xdr:cNvPr id="347" name="直線コネクタ 346"/>
        <xdr:cNvCxnSpPr/>
      </xdr:nvCxnSpPr>
      <xdr:spPr>
        <a:xfrm>
          <a:off x="8750300" y="9584137"/>
          <a:ext cx="889000" cy="7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154387</xdr:rowOff>
    </xdr:from>
    <xdr:to>
      <xdr:col>45</xdr:col>
      <xdr:colOff>177800</xdr:colOff>
      <xdr:row>56</xdr:row>
      <xdr:rowOff>49974</xdr:rowOff>
    </xdr:to>
    <xdr:cxnSp macro="">
      <xdr:nvCxnSpPr>
        <xdr:cNvPr id="350" name="直線コネクタ 349"/>
        <xdr:cNvCxnSpPr/>
      </xdr:nvCxnSpPr>
      <xdr:spPr>
        <a:xfrm flipV="1">
          <a:off x="7861300" y="9584137"/>
          <a:ext cx="889000" cy="6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2" name="テキスト ボックス 351"/>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49974</xdr:rowOff>
    </xdr:from>
    <xdr:to>
      <xdr:col>41</xdr:col>
      <xdr:colOff>50800</xdr:colOff>
      <xdr:row>56</xdr:row>
      <xdr:rowOff>115754</xdr:rowOff>
    </xdr:to>
    <xdr:cxnSp macro="">
      <xdr:nvCxnSpPr>
        <xdr:cNvPr id="353" name="直線コネクタ 352"/>
        <xdr:cNvCxnSpPr/>
      </xdr:nvCxnSpPr>
      <xdr:spPr>
        <a:xfrm flipV="1">
          <a:off x="6972300" y="9651174"/>
          <a:ext cx="889000" cy="6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5" name="テキスト ボックス 354"/>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155137</xdr:rowOff>
    </xdr:from>
    <xdr:to>
      <xdr:col>55</xdr:col>
      <xdr:colOff>50800</xdr:colOff>
      <xdr:row>56</xdr:row>
      <xdr:rowOff>85287</xdr:rowOff>
    </xdr:to>
    <xdr:sp macro="" textlink="">
      <xdr:nvSpPr>
        <xdr:cNvPr id="363" name="楕円 362"/>
        <xdr:cNvSpPr/>
      </xdr:nvSpPr>
      <xdr:spPr>
        <a:xfrm>
          <a:off x="10426700" y="95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6564</xdr:rowOff>
    </xdr:from>
    <xdr:ext cx="469744" cy="259045"/>
    <xdr:sp macro="" textlink="">
      <xdr:nvSpPr>
        <xdr:cNvPr id="364" name="農林水産業費該当値テキスト"/>
        <xdr:cNvSpPr txBox="1"/>
      </xdr:nvSpPr>
      <xdr:spPr>
        <a:xfrm>
          <a:off x="10528300" y="94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7062</xdr:rowOff>
    </xdr:from>
    <xdr:to>
      <xdr:col>50</xdr:col>
      <xdr:colOff>165100</xdr:colOff>
      <xdr:row>56</xdr:row>
      <xdr:rowOff>108662</xdr:rowOff>
    </xdr:to>
    <xdr:sp macro="" textlink="">
      <xdr:nvSpPr>
        <xdr:cNvPr id="365" name="楕円 364"/>
        <xdr:cNvSpPr/>
      </xdr:nvSpPr>
      <xdr:spPr>
        <a:xfrm>
          <a:off x="9588500" y="9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99789</xdr:rowOff>
    </xdr:from>
    <xdr:ext cx="469744" cy="259045"/>
    <xdr:sp macro="" textlink="">
      <xdr:nvSpPr>
        <xdr:cNvPr id="366" name="テキスト ボックス 365"/>
        <xdr:cNvSpPr txBox="1"/>
      </xdr:nvSpPr>
      <xdr:spPr>
        <a:xfrm>
          <a:off x="9404428" y="970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103587</xdr:rowOff>
    </xdr:from>
    <xdr:to>
      <xdr:col>46</xdr:col>
      <xdr:colOff>38100</xdr:colOff>
      <xdr:row>56</xdr:row>
      <xdr:rowOff>33737</xdr:rowOff>
    </xdr:to>
    <xdr:sp macro="" textlink="">
      <xdr:nvSpPr>
        <xdr:cNvPr id="367" name="楕円 366"/>
        <xdr:cNvSpPr/>
      </xdr:nvSpPr>
      <xdr:spPr>
        <a:xfrm>
          <a:off x="8699500" y="95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50264</xdr:rowOff>
    </xdr:from>
    <xdr:ext cx="469744" cy="259045"/>
    <xdr:sp macro="" textlink="">
      <xdr:nvSpPr>
        <xdr:cNvPr id="368" name="テキスト ボックス 367"/>
        <xdr:cNvSpPr txBox="1"/>
      </xdr:nvSpPr>
      <xdr:spPr>
        <a:xfrm>
          <a:off x="8515428" y="93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170624</xdr:rowOff>
    </xdr:from>
    <xdr:to>
      <xdr:col>41</xdr:col>
      <xdr:colOff>101600</xdr:colOff>
      <xdr:row>56</xdr:row>
      <xdr:rowOff>100774</xdr:rowOff>
    </xdr:to>
    <xdr:sp macro="" textlink="">
      <xdr:nvSpPr>
        <xdr:cNvPr id="369" name="楕円 368"/>
        <xdr:cNvSpPr/>
      </xdr:nvSpPr>
      <xdr:spPr>
        <a:xfrm>
          <a:off x="78105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117301</xdr:rowOff>
    </xdr:from>
    <xdr:ext cx="469744" cy="259045"/>
    <xdr:sp macro="" textlink="">
      <xdr:nvSpPr>
        <xdr:cNvPr id="370" name="テキスト ボックス 369"/>
        <xdr:cNvSpPr txBox="1"/>
      </xdr:nvSpPr>
      <xdr:spPr>
        <a:xfrm>
          <a:off x="7626428" y="937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64954</xdr:rowOff>
    </xdr:from>
    <xdr:to>
      <xdr:col>36</xdr:col>
      <xdr:colOff>165100</xdr:colOff>
      <xdr:row>56</xdr:row>
      <xdr:rowOff>166554</xdr:rowOff>
    </xdr:to>
    <xdr:sp macro="" textlink="">
      <xdr:nvSpPr>
        <xdr:cNvPr id="371" name="楕円 370"/>
        <xdr:cNvSpPr/>
      </xdr:nvSpPr>
      <xdr:spPr>
        <a:xfrm>
          <a:off x="6921500" y="96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157681</xdr:rowOff>
    </xdr:from>
    <xdr:ext cx="469744" cy="259045"/>
    <xdr:sp macro="" textlink="">
      <xdr:nvSpPr>
        <xdr:cNvPr id="372" name="テキスト ボックス 371"/>
        <xdr:cNvSpPr txBox="1"/>
      </xdr:nvSpPr>
      <xdr:spPr>
        <a:xfrm>
          <a:off x="6737428" y="975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19228</xdr:rowOff>
    </xdr:from>
    <xdr:to>
      <xdr:col>55</xdr:col>
      <xdr:colOff>0</xdr:colOff>
      <xdr:row>78</xdr:row>
      <xdr:rowOff>30201</xdr:rowOff>
    </xdr:to>
    <xdr:cxnSp macro="">
      <xdr:nvCxnSpPr>
        <xdr:cNvPr id="403" name="直線コネクタ 402"/>
        <xdr:cNvCxnSpPr/>
      </xdr:nvCxnSpPr>
      <xdr:spPr>
        <a:xfrm>
          <a:off x="9639300" y="1339232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19228</xdr:rowOff>
    </xdr:from>
    <xdr:to>
      <xdr:col>50</xdr:col>
      <xdr:colOff>114300</xdr:colOff>
      <xdr:row>78</xdr:row>
      <xdr:rowOff>74696</xdr:rowOff>
    </xdr:to>
    <xdr:cxnSp macro="">
      <xdr:nvCxnSpPr>
        <xdr:cNvPr id="406" name="直線コネクタ 405"/>
        <xdr:cNvCxnSpPr/>
      </xdr:nvCxnSpPr>
      <xdr:spPr>
        <a:xfrm flipV="1">
          <a:off x="8750300" y="13392328"/>
          <a:ext cx="8890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74696</xdr:rowOff>
    </xdr:from>
    <xdr:to>
      <xdr:col>45</xdr:col>
      <xdr:colOff>177800</xdr:colOff>
      <xdr:row>78</xdr:row>
      <xdr:rowOff>102552</xdr:rowOff>
    </xdr:to>
    <xdr:cxnSp macro="">
      <xdr:nvCxnSpPr>
        <xdr:cNvPr id="409" name="直線コネクタ 408"/>
        <xdr:cNvCxnSpPr/>
      </xdr:nvCxnSpPr>
      <xdr:spPr>
        <a:xfrm flipV="1">
          <a:off x="7861300" y="13447796"/>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93638</xdr:rowOff>
    </xdr:from>
    <xdr:to>
      <xdr:col>41</xdr:col>
      <xdr:colOff>50800</xdr:colOff>
      <xdr:row>78</xdr:row>
      <xdr:rowOff>102552</xdr:rowOff>
    </xdr:to>
    <xdr:cxnSp macro="">
      <xdr:nvCxnSpPr>
        <xdr:cNvPr id="412" name="直線コネクタ 411"/>
        <xdr:cNvCxnSpPr/>
      </xdr:nvCxnSpPr>
      <xdr:spPr>
        <a:xfrm>
          <a:off x="6972300" y="13466738"/>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6" name="テキスト ボックス 415"/>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150851</xdr:rowOff>
    </xdr:from>
    <xdr:to>
      <xdr:col>55</xdr:col>
      <xdr:colOff>50800</xdr:colOff>
      <xdr:row>78</xdr:row>
      <xdr:rowOff>81001</xdr:rowOff>
    </xdr:to>
    <xdr:sp macro="" textlink="">
      <xdr:nvSpPr>
        <xdr:cNvPr id="422" name="楕円 421"/>
        <xdr:cNvSpPr/>
      </xdr:nvSpPr>
      <xdr:spPr>
        <a:xfrm>
          <a:off x="10426700" y="133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129278</xdr:rowOff>
    </xdr:from>
    <xdr:ext cx="534377" cy="259045"/>
    <xdr:sp macro="" textlink="">
      <xdr:nvSpPr>
        <xdr:cNvPr id="423" name="商工費該当値テキスト"/>
        <xdr:cNvSpPr txBox="1"/>
      </xdr:nvSpPr>
      <xdr:spPr>
        <a:xfrm>
          <a:off x="10528300"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139878</xdr:rowOff>
    </xdr:from>
    <xdr:to>
      <xdr:col>50</xdr:col>
      <xdr:colOff>165100</xdr:colOff>
      <xdr:row>78</xdr:row>
      <xdr:rowOff>70028</xdr:rowOff>
    </xdr:to>
    <xdr:sp macro="" textlink="">
      <xdr:nvSpPr>
        <xdr:cNvPr id="424" name="楕円 423"/>
        <xdr:cNvSpPr/>
      </xdr:nvSpPr>
      <xdr:spPr>
        <a:xfrm>
          <a:off x="9588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61155</xdr:rowOff>
    </xdr:from>
    <xdr:ext cx="534377" cy="259045"/>
    <xdr:sp macro="" textlink="">
      <xdr:nvSpPr>
        <xdr:cNvPr id="425" name="テキスト ボックス 424"/>
        <xdr:cNvSpPr txBox="1"/>
      </xdr:nvSpPr>
      <xdr:spPr>
        <a:xfrm>
          <a:off x="9372111" y="134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23896</xdr:rowOff>
    </xdr:from>
    <xdr:to>
      <xdr:col>46</xdr:col>
      <xdr:colOff>38100</xdr:colOff>
      <xdr:row>78</xdr:row>
      <xdr:rowOff>125496</xdr:rowOff>
    </xdr:to>
    <xdr:sp macro="" textlink="">
      <xdr:nvSpPr>
        <xdr:cNvPr id="426" name="楕円 425"/>
        <xdr:cNvSpPr/>
      </xdr:nvSpPr>
      <xdr:spPr>
        <a:xfrm>
          <a:off x="8699500" y="13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142023</xdr:rowOff>
    </xdr:from>
    <xdr:ext cx="534377" cy="259045"/>
    <xdr:sp macro="" textlink="">
      <xdr:nvSpPr>
        <xdr:cNvPr id="427" name="テキスト ボックス 426"/>
        <xdr:cNvSpPr txBox="1"/>
      </xdr:nvSpPr>
      <xdr:spPr>
        <a:xfrm>
          <a:off x="8483111" y="131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51752</xdr:rowOff>
    </xdr:from>
    <xdr:to>
      <xdr:col>41</xdr:col>
      <xdr:colOff>101600</xdr:colOff>
      <xdr:row>78</xdr:row>
      <xdr:rowOff>153352</xdr:rowOff>
    </xdr:to>
    <xdr:sp macro="" textlink="">
      <xdr:nvSpPr>
        <xdr:cNvPr id="428" name="楕円 427"/>
        <xdr:cNvSpPr/>
      </xdr:nvSpPr>
      <xdr:spPr>
        <a:xfrm>
          <a:off x="7810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144479</xdr:rowOff>
    </xdr:from>
    <xdr:ext cx="534377" cy="259045"/>
    <xdr:sp macro="" textlink="">
      <xdr:nvSpPr>
        <xdr:cNvPr id="429" name="テキスト ボックス 428"/>
        <xdr:cNvSpPr txBox="1"/>
      </xdr:nvSpPr>
      <xdr:spPr>
        <a:xfrm>
          <a:off x="7594111" y="135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42838</xdr:rowOff>
    </xdr:from>
    <xdr:to>
      <xdr:col>36</xdr:col>
      <xdr:colOff>165100</xdr:colOff>
      <xdr:row>78</xdr:row>
      <xdr:rowOff>144438</xdr:rowOff>
    </xdr:to>
    <xdr:sp macro="" textlink="">
      <xdr:nvSpPr>
        <xdr:cNvPr id="430" name="楕円 429"/>
        <xdr:cNvSpPr/>
      </xdr:nvSpPr>
      <xdr:spPr>
        <a:xfrm>
          <a:off x="6921500" y="134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160965</xdr:rowOff>
    </xdr:from>
    <xdr:ext cx="534377" cy="259045"/>
    <xdr:sp macro="" textlink="">
      <xdr:nvSpPr>
        <xdr:cNvPr id="431" name="テキスト ボックス 430"/>
        <xdr:cNvSpPr txBox="1"/>
      </xdr:nvSpPr>
      <xdr:spPr>
        <a:xfrm>
          <a:off x="6705111" y="131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114097</xdr:rowOff>
    </xdr:from>
    <xdr:to>
      <xdr:col>55</xdr:col>
      <xdr:colOff>0</xdr:colOff>
      <xdr:row>96</xdr:row>
      <xdr:rowOff>141224</xdr:rowOff>
    </xdr:to>
    <xdr:cxnSp macro="">
      <xdr:nvCxnSpPr>
        <xdr:cNvPr id="461" name="直線コネクタ 460"/>
        <xdr:cNvCxnSpPr/>
      </xdr:nvCxnSpPr>
      <xdr:spPr>
        <a:xfrm>
          <a:off x="9639300" y="16573297"/>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114097</xdr:rowOff>
    </xdr:from>
    <xdr:to>
      <xdr:col>50</xdr:col>
      <xdr:colOff>114300</xdr:colOff>
      <xdr:row>97</xdr:row>
      <xdr:rowOff>38564</xdr:rowOff>
    </xdr:to>
    <xdr:cxnSp macro="">
      <xdr:nvCxnSpPr>
        <xdr:cNvPr id="464" name="直線コネクタ 463"/>
        <xdr:cNvCxnSpPr/>
      </xdr:nvCxnSpPr>
      <xdr:spPr>
        <a:xfrm flipV="1">
          <a:off x="8750300" y="16573297"/>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38564</xdr:rowOff>
    </xdr:from>
    <xdr:to>
      <xdr:col>45</xdr:col>
      <xdr:colOff>177800</xdr:colOff>
      <xdr:row>97</xdr:row>
      <xdr:rowOff>42335</xdr:rowOff>
    </xdr:to>
    <xdr:cxnSp macro="">
      <xdr:nvCxnSpPr>
        <xdr:cNvPr id="467" name="直線コネクタ 466"/>
        <xdr:cNvCxnSpPr/>
      </xdr:nvCxnSpPr>
      <xdr:spPr>
        <a:xfrm flipV="1">
          <a:off x="7861300" y="1666921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114325</xdr:rowOff>
    </xdr:from>
    <xdr:to>
      <xdr:col>41</xdr:col>
      <xdr:colOff>50800</xdr:colOff>
      <xdr:row>97</xdr:row>
      <xdr:rowOff>42335</xdr:rowOff>
    </xdr:to>
    <xdr:cxnSp macro="">
      <xdr:nvCxnSpPr>
        <xdr:cNvPr id="470" name="直線コネクタ 469"/>
        <xdr:cNvCxnSpPr/>
      </xdr:nvCxnSpPr>
      <xdr:spPr>
        <a:xfrm>
          <a:off x="6972300" y="16573525"/>
          <a:ext cx="889000" cy="9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90424</xdr:rowOff>
    </xdr:from>
    <xdr:to>
      <xdr:col>55</xdr:col>
      <xdr:colOff>50800</xdr:colOff>
      <xdr:row>97</xdr:row>
      <xdr:rowOff>20574</xdr:rowOff>
    </xdr:to>
    <xdr:sp macro="" textlink="">
      <xdr:nvSpPr>
        <xdr:cNvPr id="480" name="楕円 479"/>
        <xdr:cNvSpPr/>
      </xdr:nvSpPr>
      <xdr:spPr>
        <a:xfrm>
          <a:off x="10426700" y="165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68851</xdr:rowOff>
    </xdr:from>
    <xdr:ext cx="534377" cy="259045"/>
    <xdr:sp macro="" textlink="">
      <xdr:nvSpPr>
        <xdr:cNvPr id="481" name="土木費該当値テキスト"/>
        <xdr:cNvSpPr txBox="1"/>
      </xdr:nvSpPr>
      <xdr:spPr>
        <a:xfrm>
          <a:off x="10528300" y="1652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63297</xdr:rowOff>
    </xdr:from>
    <xdr:to>
      <xdr:col>50</xdr:col>
      <xdr:colOff>165100</xdr:colOff>
      <xdr:row>96</xdr:row>
      <xdr:rowOff>164897</xdr:rowOff>
    </xdr:to>
    <xdr:sp macro="" textlink="">
      <xdr:nvSpPr>
        <xdr:cNvPr id="482" name="楕円 481"/>
        <xdr:cNvSpPr/>
      </xdr:nvSpPr>
      <xdr:spPr>
        <a:xfrm>
          <a:off x="9588500" y="165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156024</xdr:rowOff>
    </xdr:from>
    <xdr:ext cx="534377" cy="259045"/>
    <xdr:sp macro="" textlink="">
      <xdr:nvSpPr>
        <xdr:cNvPr id="483" name="テキスト ボックス 482"/>
        <xdr:cNvSpPr txBox="1"/>
      </xdr:nvSpPr>
      <xdr:spPr>
        <a:xfrm>
          <a:off x="9372111" y="166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159214</xdr:rowOff>
    </xdr:from>
    <xdr:to>
      <xdr:col>46</xdr:col>
      <xdr:colOff>38100</xdr:colOff>
      <xdr:row>97</xdr:row>
      <xdr:rowOff>89364</xdr:rowOff>
    </xdr:to>
    <xdr:sp macro="" textlink="">
      <xdr:nvSpPr>
        <xdr:cNvPr id="484" name="楕円 483"/>
        <xdr:cNvSpPr/>
      </xdr:nvSpPr>
      <xdr:spPr>
        <a:xfrm>
          <a:off x="8699500" y="166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80491</xdr:rowOff>
    </xdr:from>
    <xdr:ext cx="534377" cy="259045"/>
    <xdr:sp macro="" textlink="">
      <xdr:nvSpPr>
        <xdr:cNvPr id="485" name="テキスト ボックス 484"/>
        <xdr:cNvSpPr txBox="1"/>
      </xdr:nvSpPr>
      <xdr:spPr>
        <a:xfrm>
          <a:off x="8483111" y="167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162985</xdr:rowOff>
    </xdr:from>
    <xdr:to>
      <xdr:col>41</xdr:col>
      <xdr:colOff>101600</xdr:colOff>
      <xdr:row>97</xdr:row>
      <xdr:rowOff>93135</xdr:rowOff>
    </xdr:to>
    <xdr:sp macro="" textlink="">
      <xdr:nvSpPr>
        <xdr:cNvPr id="486" name="楕円 485"/>
        <xdr:cNvSpPr/>
      </xdr:nvSpPr>
      <xdr:spPr>
        <a:xfrm>
          <a:off x="7810500" y="166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84262</xdr:rowOff>
    </xdr:from>
    <xdr:ext cx="534377" cy="259045"/>
    <xdr:sp macro="" textlink="">
      <xdr:nvSpPr>
        <xdr:cNvPr id="487" name="テキスト ボックス 486"/>
        <xdr:cNvSpPr txBox="1"/>
      </xdr:nvSpPr>
      <xdr:spPr>
        <a:xfrm>
          <a:off x="7594111" y="167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63525</xdr:rowOff>
    </xdr:from>
    <xdr:to>
      <xdr:col>36</xdr:col>
      <xdr:colOff>165100</xdr:colOff>
      <xdr:row>96</xdr:row>
      <xdr:rowOff>165125</xdr:rowOff>
    </xdr:to>
    <xdr:sp macro="" textlink="">
      <xdr:nvSpPr>
        <xdr:cNvPr id="488" name="楕円 487"/>
        <xdr:cNvSpPr/>
      </xdr:nvSpPr>
      <xdr:spPr>
        <a:xfrm>
          <a:off x="6921500" y="165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156252</xdr:rowOff>
    </xdr:from>
    <xdr:ext cx="534377" cy="259045"/>
    <xdr:sp macro="" textlink="">
      <xdr:nvSpPr>
        <xdr:cNvPr id="489" name="テキスト ボックス 488"/>
        <xdr:cNvSpPr txBox="1"/>
      </xdr:nvSpPr>
      <xdr:spPr>
        <a:xfrm>
          <a:off x="6705111" y="1661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65895</xdr:rowOff>
    </xdr:from>
    <xdr:to>
      <xdr:col>85</xdr:col>
      <xdr:colOff>127000</xdr:colOff>
      <xdr:row>37</xdr:row>
      <xdr:rowOff>130066</xdr:rowOff>
    </xdr:to>
    <xdr:cxnSp macro="">
      <xdr:nvCxnSpPr>
        <xdr:cNvPr id="521" name="直線コネクタ 520"/>
        <xdr:cNvCxnSpPr/>
      </xdr:nvCxnSpPr>
      <xdr:spPr>
        <a:xfrm>
          <a:off x="15481300" y="6409545"/>
          <a:ext cx="8382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65895</xdr:rowOff>
    </xdr:from>
    <xdr:to>
      <xdr:col>81</xdr:col>
      <xdr:colOff>50800</xdr:colOff>
      <xdr:row>37</xdr:row>
      <xdr:rowOff>70630</xdr:rowOff>
    </xdr:to>
    <xdr:cxnSp macro="">
      <xdr:nvCxnSpPr>
        <xdr:cNvPr id="524" name="直線コネクタ 523"/>
        <xdr:cNvCxnSpPr/>
      </xdr:nvCxnSpPr>
      <xdr:spPr>
        <a:xfrm flipV="1">
          <a:off x="14592300" y="6409545"/>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70630</xdr:rowOff>
    </xdr:from>
    <xdr:to>
      <xdr:col>76</xdr:col>
      <xdr:colOff>114300</xdr:colOff>
      <xdr:row>37</xdr:row>
      <xdr:rowOff>73243</xdr:rowOff>
    </xdr:to>
    <xdr:cxnSp macro="">
      <xdr:nvCxnSpPr>
        <xdr:cNvPr id="527" name="直線コネクタ 526"/>
        <xdr:cNvCxnSpPr/>
      </xdr:nvCxnSpPr>
      <xdr:spPr>
        <a:xfrm flipV="1">
          <a:off x="13703300" y="6414280"/>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91857</xdr:rowOff>
    </xdr:from>
    <xdr:to>
      <xdr:col>71</xdr:col>
      <xdr:colOff>177800</xdr:colOff>
      <xdr:row>37</xdr:row>
      <xdr:rowOff>73243</xdr:rowOff>
    </xdr:to>
    <xdr:cxnSp macro="">
      <xdr:nvCxnSpPr>
        <xdr:cNvPr id="530" name="直線コネクタ 529"/>
        <xdr:cNvCxnSpPr/>
      </xdr:nvCxnSpPr>
      <xdr:spPr>
        <a:xfrm>
          <a:off x="12814300" y="6264057"/>
          <a:ext cx="889000" cy="15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79266</xdr:rowOff>
    </xdr:from>
    <xdr:to>
      <xdr:col>85</xdr:col>
      <xdr:colOff>177800</xdr:colOff>
      <xdr:row>38</xdr:row>
      <xdr:rowOff>9416</xdr:rowOff>
    </xdr:to>
    <xdr:sp macro="" textlink="">
      <xdr:nvSpPr>
        <xdr:cNvPr id="540" name="楕円 539"/>
        <xdr:cNvSpPr/>
      </xdr:nvSpPr>
      <xdr:spPr>
        <a:xfrm>
          <a:off x="16268700" y="64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57693</xdr:rowOff>
    </xdr:from>
    <xdr:ext cx="469744" cy="259045"/>
    <xdr:sp macro="" textlink="">
      <xdr:nvSpPr>
        <xdr:cNvPr id="541" name="消防費該当値テキスト"/>
        <xdr:cNvSpPr txBox="1"/>
      </xdr:nvSpPr>
      <xdr:spPr>
        <a:xfrm>
          <a:off x="16370300" y="640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15095</xdr:rowOff>
    </xdr:from>
    <xdr:to>
      <xdr:col>81</xdr:col>
      <xdr:colOff>101600</xdr:colOff>
      <xdr:row>37</xdr:row>
      <xdr:rowOff>116695</xdr:rowOff>
    </xdr:to>
    <xdr:sp macro="" textlink="">
      <xdr:nvSpPr>
        <xdr:cNvPr id="542" name="楕円 541"/>
        <xdr:cNvSpPr/>
      </xdr:nvSpPr>
      <xdr:spPr>
        <a:xfrm>
          <a:off x="15430500" y="63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107822</xdr:rowOff>
    </xdr:from>
    <xdr:ext cx="534377" cy="259045"/>
    <xdr:sp macro="" textlink="">
      <xdr:nvSpPr>
        <xdr:cNvPr id="543" name="テキスト ボックス 542"/>
        <xdr:cNvSpPr txBox="1"/>
      </xdr:nvSpPr>
      <xdr:spPr>
        <a:xfrm>
          <a:off x="15214111" y="64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19830</xdr:rowOff>
    </xdr:from>
    <xdr:to>
      <xdr:col>76</xdr:col>
      <xdr:colOff>165100</xdr:colOff>
      <xdr:row>37</xdr:row>
      <xdr:rowOff>121430</xdr:rowOff>
    </xdr:to>
    <xdr:sp macro="" textlink="">
      <xdr:nvSpPr>
        <xdr:cNvPr id="544" name="楕円 543"/>
        <xdr:cNvSpPr/>
      </xdr:nvSpPr>
      <xdr:spPr>
        <a:xfrm>
          <a:off x="14541500" y="63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112557</xdr:rowOff>
    </xdr:from>
    <xdr:ext cx="534377" cy="259045"/>
    <xdr:sp macro="" textlink="">
      <xdr:nvSpPr>
        <xdr:cNvPr id="545" name="テキスト ボックス 544"/>
        <xdr:cNvSpPr txBox="1"/>
      </xdr:nvSpPr>
      <xdr:spPr>
        <a:xfrm>
          <a:off x="14325111" y="64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22443</xdr:rowOff>
    </xdr:from>
    <xdr:to>
      <xdr:col>72</xdr:col>
      <xdr:colOff>38100</xdr:colOff>
      <xdr:row>37</xdr:row>
      <xdr:rowOff>124043</xdr:rowOff>
    </xdr:to>
    <xdr:sp macro="" textlink="">
      <xdr:nvSpPr>
        <xdr:cNvPr id="546" name="楕円 545"/>
        <xdr:cNvSpPr/>
      </xdr:nvSpPr>
      <xdr:spPr>
        <a:xfrm>
          <a:off x="136525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115170</xdr:rowOff>
    </xdr:from>
    <xdr:ext cx="534377" cy="259045"/>
    <xdr:sp macro="" textlink="">
      <xdr:nvSpPr>
        <xdr:cNvPr id="547" name="テキスト ボックス 546"/>
        <xdr:cNvSpPr txBox="1"/>
      </xdr:nvSpPr>
      <xdr:spPr>
        <a:xfrm>
          <a:off x="13436111" y="64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41057</xdr:rowOff>
    </xdr:from>
    <xdr:to>
      <xdr:col>67</xdr:col>
      <xdr:colOff>101600</xdr:colOff>
      <xdr:row>36</xdr:row>
      <xdr:rowOff>142657</xdr:rowOff>
    </xdr:to>
    <xdr:sp macro="" textlink="">
      <xdr:nvSpPr>
        <xdr:cNvPr id="548" name="楕円 547"/>
        <xdr:cNvSpPr/>
      </xdr:nvSpPr>
      <xdr:spPr>
        <a:xfrm>
          <a:off x="12763500" y="62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133784</xdr:rowOff>
    </xdr:from>
    <xdr:ext cx="534377" cy="259045"/>
    <xdr:sp macro="" textlink="">
      <xdr:nvSpPr>
        <xdr:cNvPr id="549" name="テキスト ボックス 548"/>
        <xdr:cNvSpPr txBox="1"/>
      </xdr:nvSpPr>
      <xdr:spPr>
        <a:xfrm>
          <a:off x="12547111" y="630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41010</xdr:rowOff>
    </xdr:from>
    <xdr:to>
      <xdr:col>85</xdr:col>
      <xdr:colOff>127000</xdr:colOff>
      <xdr:row>57</xdr:row>
      <xdr:rowOff>80819</xdr:rowOff>
    </xdr:to>
    <xdr:cxnSp macro="">
      <xdr:nvCxnSpPr>
        <xdr:cNvPr id="581" name="直線コネクタ 580"/>
        <xdr:cNvCxnSpPr/>
      </xdr:nvCxnSpPr>
      <xdr:spPr>
        <a:xfrm>
          <a:off x="15481300" y="9642210"/>
          <a:ext cx="838200" cy="2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41010</xdr:rowOff>
    </xdr:from>
    <xdr:to>
      <xdr:col>81</xdr:col>
      <xdr:colOff>50800</xdr:colOff>
      <xdr:row>57</xdr:row>
      <xdr:rowOff>42969</xdr:rowOff>
    </xdr:to>
    <xdr:cxnSp macro="">
      <xdr:nvCxnSpPr>
        <xdr:cNvPr id="584" name="直線コネクタ 583"/>
        <xdr:cNvCxnSpPr/>
      </xdr:nvCxnSpPr>
      <xdr:spPr>
        <a:xfrm flipV="1">
          <a:off x="14592300" y="9642210"/>
          <a:ext cx="889000" cy="17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42969</xdr:rowOff>
    </xdr:from>
    <xdr:to>
      <xdr:col>76</xdr:col>
      <xdr:colOff>114300</xdr:colOff>
      <xdr:row>58</xdr:row>
      <xdr:rowOff>25335</xdr:rowOff>
    </xdr:to>
    <xdr:cxnSp macro="">
      <xdr:nvCxnSpPr>
        <xdr:cNvPr id="587" name="直線コネクタ 586"/>
        <xdr:cNvCxnSpPr/>
      </xdr:nvCxnSpPr>
      <xdr:spPr>
        <a:xfrm flipV="1">
          <a:off x="13703300" y="9815619"/>
          <a:ext cx="889000" cy="15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25335</xdr:rowOff>
    </xdr:from>
    <xdr:to>
      <xdr:col>71</xdr:col>
      <xdr:colOff>177800</xdr:colOff>
      <xdr:row>58</xdr:row>
      <xdr:rowOff>86664</xdr:rowOff>
    </xdr:to>
    <xdr:cxnSp macro="">
      <xdr:nvCxnSpPr>
        <xdr:cNvPr id="590" name="直線コネクタ 589"/>
        <xdr:cNvCxnSpPr/>
      </xdr:nvCxnSpPr>
      <xdr:spPr>
        <a:xfrm flipV="1">
          <a:off x="12814300" y="9969435"/>
          <a:ext cx="889000" cy="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30019</xdr:rowOff>
    </xdr:from>
    <xdr:to>
      <xdr:col>85</xdr:col>
      <xdr:colOff>177800</xdr:colOff>
      <xdr:row>57</xdr:row>
      <xdr:rowOff>131619</xdr:rowOff>
    </xdr:to>
    <xdr:sp macro="" textlink="">
      <xdr:nvSpPr>
        <xdr:cNvPr id="600" name="楕円 599"/>
        <xdr:cNvSpPr/>
      </xdr:nvSpPr>
      <xdr:spPr>
        <a:xfrm>
          <a:off x="16268700" y="98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8446</xdr:rowOff>
    </xdr:from>
    <xdr:ext cx="534377" cy="259045"/>
    <xdr:sp macro="" textlink="">
      <xdr:nvSpPr>
        <xdr:cNvPr id="601" name="教育費該当値テキスト"/>
        <xdr:cNvSpPr txBox="1"/>
      </xdr:nvSpPr>
      <xdr:spPr>
        <a:xfrm>
          <a:off x="16370300" y="978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161660</xdr:rowOff>
    </xdr:from>
    <xdr:to>
      <xdr:col>81</xdr:col>
      <xdr:colOff>101600</xdr:colOff>
      <xdr:row>56</xdr:row>
      <xdr:rowOff>91810</xdr:rowOff>
    </xdr:to>
    <xdr:sp macro="" textlink="">
      <xdr:nvSpPr>
        <xdr:cNvPr id="602" name="楕円 601"/>
        <xdr:cNvSpPr/>
      </xdr:nvSpPr>
      <xdr:spPr>
        <a:xfrm>
          <a:off x="15430500" y="95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82937</xdr:rowOff>
    </xdr:from>
    <xdr:ext cx="534377" cy="259045"/>
    <xdr:sp macro="" textlink="">
      <xdr:nvSpPr>
        <xdr:cNvPr id="603" name="テキスト ボックス 602"/>
        <xdr:cNvSpPr txBox="1"/>
      </xdr:nvSpPr>
      <xdr:spPr>
        <a:xfrm>
          <a:off x="15214111" y="96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163619</xdr:rowOff>
    </xdr:from>
    <xdr:to>
      <xdr:col>76</xdr:col>
      <xdr:colOff>165100</xdr:colOff>
      <xdr:row>57</xdr:row>
      <xdr:rowOff>93769</xdr:rowOff>
    </xdr:to>
    <xdr:sp macro="" textlink="">
      <xdr:nvSpPr>
        <xdr:cNvPr id="604" name="楕円 603"/>
        <xdr:cNvSpPr/>
      </xdr:nvSpPr>
      <xdr:spPr>
        <a:xfrm>
          <a:off x="14541500" y="976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84896</xdr:rowOff>
    </xdr:from>
    <xdr:ext cx="534377" cy="259045"/>
    <xdr:sp macro="" textlink="">
      <xdr:nvSpPr>
        <xdr:cNvPr id="605" name="テキスト ボックス 604"/>
        <xdr:cNvSpPr txBox="1"/>
      </xdr:nvSpPr>
      <xdr:spPr>
        <a:xfrm>
          <a:off x="14325111" y="985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145985</xdr:rowOff>
    </xdr:from>
    <xdr:to>
      <xdr:col>72</xdr:col>
      <xdr:colOff>38100</xdr:colOff>
      <xdr:row>58</xdr:row>
      <xdr:rowOff>76135</xdr:rowOff>
    </xdr:to>
    <xdr:sp macro="" textlink="">
      <xdr:nvSpPr>
        <xdr:cNvPr id="606" name="楕円 605"/>
        <xdr:cNvSpPr/>
      </xdr:nvSpPr>
      <xdr:spPr>
        <a:xfrm>
          <a:off x="13652500" y="99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67262</xdr:rowOff>
    </xdr:from>
    <xdr:ext cx="534377" cy="259045"/>
    <xdr:sp macro="" textlink="">
      <xdr:nvSpPr>
        <xdr:cNvPr id="607" name="テキスト ボックス 606"/>
        <xdr:cNvSpPr txBox="1"/>
      </xdr:nvSpPr>
      <xdr:spPr>
        <a:xfrm>
          <a:off x="13436111" y="100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35864</xdr:rowOff>
    </xdr:from>
    <xdr:to>
      <xdr:col>67</xdr:col>
      <xdr:colOff>101600</xdr:colOff>
      <xdr:row>58</xdr:row>
      <xdr:rowOff>137464</xdr:rowOff>
    </xdr:to>
    <xdr:sp macro="" textlink="">
      <xdr:nvSpPr>
        <xdr:cNvPr id="608" name="楕円 607"/>
        <xdr:cNvSpPr/>
      </xdr:nvSpPr>
      <xdr:spPr>
        <a:xfrm>
          <a:off x="12763500" y="9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128591</xdr:rowOff>
    </xdr:from>
    <xdr:ext cx="534377" cy="259045"/>
    <xdr:sp macro="" textlink="">
      <xdr:nvSpPr>
        <xdr:cNvPr id="609" name="テキスト ボックス 608"/>
        <xdr:cNvSpPr txBox="1"/>
      </xdr:nvSpPr>
      <xdr:spPr>
        <a:xfrm>
          <a:off x="12547111" y="100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110165</xdr:rowOff>
    </xdr:from>
    <xdr:to>
      <xdr:col>85</xdr:col>
      <xdr:colOff>127000</xdr:colOff>
      <xdr:row>78</xdr:row>
      <xdr:rowOff>124475</xdr:rowOff>
    </xdr:to>
    <xdr:cxnSp macro="">
      <xdr:nvCxnSpPr>
        <xdr:cNvPr id="636" name="直線コネクタ 635"/>
        <xdr:cNvCxnSpPr/>
      </xdr:nvCxnSpPr>
      <xdr:spPr>
        <a:xfrm>
          <a:off x="15481300" y="13483265"/>
          <a:ext cx="8382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110165</xdr:rowOff>
    </xdr:from>
    <xdr:to>
      <xdr:col>81</xdr:col>
      <xdr:colOff>50800</xdr:colOff>
      <xdr:row>78</xdr:row>
      <xdr:rowOff>118258</xdr:rowOff>
    </xdr:to>
    <xdr:cxnSp macro="">
      <xdr:nvCxnSpPr>
        <xdr:cNvPr id="639" name="直線コネクタ 638"/>
        <xdr:cNvCxnSpPr/>
      </xdr:nvCxnSpPr>
      <xdr:spPr>
        <a:xfrm flipV="1">
          <a:off x="14592300" y="13483265"/>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94255</xdr:rowOff>
    </xdr:from>
    <xdr:to>
      <xdr:col>76</xdr:col>
      <xdr:colOff>114300</xdr:colOff>
      <xdr:row>78</xdr:row>
      <xdr:rowOff>118258</xdr:rowOff>
    </xdr:to>
    <xdr:cxnSp macro="">
      <xdr:nvCxnSpPr>
        <xdr:cNvPr id="642" name="直線コネクタ 641"/>
        <xdr:cNvCxnSpPr/>
      </xdr:nvCxnSpPr>
      <xdr:spPr>
        <a:xfrm>
          <a:off x="13703300" y="1346735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94255</xdr:rowOff>
    </xdr:from>
    <xdr:to>
      <xdr:col>71</xdr:col>
      <xdr:colOff>177800</xdr:colOff>
      <xdr:row>78</xdr:row>
      <xdr:rowOff>99741</xdr:rowOff>
    </xdr:to>
    <xdr:cxnSp macro="">
      <xdr:nvCxnSpPr>
        <xdr:cNvPr id="645" name="直線コネクタ 644"/>
        <xdr:cNvCxnSpPr/>
      </xdr:nvCxnSpPr>
      <xdr:spPr>
        <a:xfrm flipV="1">
          <a:off x="12814300" y="1346735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73675</xdr:rowOff>
    </xdr:from>
    <xdr:to>
      <xdr:col>85</xdr:col>
      <xdr:colOff>177800</xdr:colOff>
      <xdr:row>79</xdr:row>
      <xdr:rowOff>3825</xdr:rowOff>
    </xdr:to>
    <xdr:sp macro="" textlink="">
      <xdr:nvSpPr>
        <xdr:cNvPr id="655" name="楕円 654"/>
        <xdr:cNvSpPr/>
      </xdr:nvSpPr>
      <xdr:spPr>
        <a:xfrm>
          <a:off x="16268700" y="134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78565" cy="259045"/>
    <xdr:sp macro="" textlink="">
      <xdr:nvSpPr>
        <xdr:cNvPr id="656" name="災害復旧費該当値テキスト"/>
        <xdr:cNvSpPr txBox="1"/>
      </xdr:nvSpPr>
      <xdr:spPr>
        <a:xfrm>
          <a:off x="16370300" y="1337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59365</xdr:rowOff>
    </xdr:from>
    <xdr:to>
      <xdr:col>81</xdr:col>
      <xdr:colOff>101600</xdr:colOff>
      <xdr:row>78</xdr:row>
      <xdr:rowOff>160965</xdr:rowOff>
    </xdr:to>
    <xdr:sp macro="" textlink="">
      <xdr:nvSpPr>
        <xdr:cNvPr id="657" name="楕円 656"/>
        <xdr:cNvSpPr/>
      </xdr:nvSpPr>
      <xdr:spPr>
        <a:xfrm>
          <a:off x="15430500" y="134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152092</xdr:rowOff>
    </xdr:from>
    <xdr:ext cx="378565" cy="259045"/>
    <xdr:sp macro="" textlink="">
      <xdr:nvSpPr>
        <xdr:cNvPr id="658" name="テキスト ボックス 657"/>
        <xdr:cNvSpPr txBox="1"/>
      </xdr:nvSpPr>
      <xdr:spPr>
        <a:xfrm>
          <a:off x="15292017" y="1352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67458</xdr:rowOff>
    </xdr:from>
    <xdr:to>
      <xdr:col>76</xdr:col>
      <xdr:colOff>165100</xdr:colOff>
      <xdr:row>78</xdr:row>
      <xdr:rowOff>169058</xdr:rowOff>
    </xdr:to>
    <xdr:sp macro="" textlink="">
      <xdr:nvSpPr>
        <xdr:cNvPr id="659" name="楕円 658"/>
        <xdr:cNvSpPr/>
      </xdr:nvSpPr>
      <xdr:spPr>
        <a:xfrm>
          <a:off x="14541500" y="134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160185</xdr:rowOff>
    </xdr:from>
    <xdr:ext cx="378565" cy="259045"/>
    <xdr:sp macro="" textlink="">
      <xdr:nvSpPr>
        <xdr:cNvPr id="660" name="テキスト ボックス 659"/>
        <xdr:cNvSpPr txBox="1"/>
      </xdr:nvSpPr>
      <xdr:spPr>
        <a:xfrm>
          <a:off x="14403017" y="1353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43455</xdr:rowOff>
    </xdr:from>
    <xdr:to>
      <xdr:col>72</xdr:col>
      <xdr:colOff>38100</xdr:colOff>
      <xdr:row>78</xdr:row>
      <xdr:rowOff>145055</xdr:rowOff>
    </xdr:to>
    <xdr:sp macro="" textlink="">
      <xdr:nvSpPr>
        <xdr:cNvPr id="661" name="楕円 660"/>
        <xdr:cNvSpPr/>
      </xdr:nvSpPr>
      <xdr:spPr>
        <a:xfrm>
          <a:off x="13652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136182</xdr:rowOff>
    </xdr:from>
    <xdr:ext cx="378565" cy="259045"/>
    <xdr:sp macro="" textlink="">
      <xdr:nvSpPr>
        <xdr:cNvPr id="662" name="テキスト ボックス 661"/>
        <xdr:cNvSpPr txBox="1"/>
      </xdr:nvSpPr>
      <xdr:spPr>
        <a:xfrm>
          <a:off x="13514017" y="1350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48941</xdr:rowOff>
    </xdr:from>
    <xdr:to>
      <xdr:col>67</xdr:col>
      <xdr:colOff>101600</xdr:colOff>
      <xdr:row>78</xdr:row>
      <xdr:rowOff>150541</xdr:rowOff>
    </xdr:to>
    <xdr:sp macro="" textlink="">
      <xdr:nvSpPr>
        <xdr:cNvPr id="663" name="楕円 662"/>
        <xdr:cNvSpPr/>
      </xdr:nvSpPr>
      <xdr:spPr>
        <a:xfrm>
          <a:off x="12763500" y="134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141668</xdr:rowOff>
    </xdr:from>
    <xdr:ext cx="378565" cy="259045"/>
    <xdr:sp macro="" textlink="">
      <xdr:nvSpPr>
        <xdr:cNvPr id="664" name="テキスト ボックス 663"/>
        <xdr:cNvSpPr txBox="1"/>
      </xdr:nvSpPr>
      <xdr:spPr>
        <a:xfrm>
          <a:off x="12625017" y="13514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143329</xdr:rowOff>
    </xdr:from>
    <xdr:to>
      <xdr:col>85</xdr:col>
      <xdr:colOff>127000</xdr:colOff>
      <xdr:row>94</xdr:row>
      <xdr:rowOff>154130</xdr:rowOff>
    </xdr:to>
    <xdr:cxnSp macro="">
      <xdr:nvCxnSpPr>
        <xdr:cNvPr id="698" name="直線コネクタ 697"/>
        <xdr:cNvCxnSpPr/>
      </xdr:nvCxnSpPr>
      <xdr:spPr>
        <a:xfrm flipV="1">
          <a:off x="15481300" y="16259629"/>
          <a:ext cx="8382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137957</xdr:rowOff>
    </xdr:from>
    <xdr:to>
      <xdr:col>81</xdr:col>
      <xdr:colOff>50800</xdr:colOff>
      <xdr:row>94</xdr:row>
      <xdr:rowOff>154130</xdr:rowOff>
    </xdr:to>
    <xdr:cxnSp macro="">
      <xdr:nvCxnSpPr>
        <xdr:cNvPr id="701" name="直線コネクタ 700"/>
        <xdr:cNvCxnSpPr/>
      </xdr:nvCxnSpPr>
      <xdr:spPr>
        <a:xfrm>
          <a:off x="14592300" y="16254257"/>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137957</xdr:rowOff>
    </xdr:from>
    <xdr:to>
      <xdr:col>76</xdr:col>
      <xdr:colOff>114300</xdr:colOff>
      <xdr:row>94</xdr:row>
      <xdr:rowOff>167275</xdr:rowOff>
    </xdr:to>
    <xdr:cxnSp macro="">
      <xdr:nvCxnSpPr>
        <xdr:cNvPr id="704" name="直線コネクタ 703"/>
        <xdr:cNvCxnSpPr/>
      </xdr:nvCxnSpPr>
      <xdr:spPr>
        <a:xfrm flipV="1">
          <a:off x="13703300" y="16254257"/>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121413</xdr:rowOff>
    </xdr:from>
    <xdr:to>
      <xdr:col>71</xdr:col>
      <xdr:colOff>177800</xdr:colOff>
      <xdr:row>94</xdr:row>
      <xdr:rowOff>167275</xdr:rowOff>
    </xdr:to>
    <xdr:cxnSp macro="">
      <xdr:nvCxnSpPr>
        <xdr:cNvPr id="707" name="直線コネクタ 706"/>
        <xdr:cNvCxnSpPr/>
      </xdr:nvCxnSpPr>
      <xdr:spPr>
        <a:xfrm>
          <a:off x="12814300" y="16237713"/>
          <a:ext cx="889000" cy="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92529</xdr:rowOff>
    </xdr:from>
    <xdr:to>
      <xdr:col>85</xdr:col>
      <xdr:colOff>177800</xdr:colOff>
      <xdr:row>95</xdr:row>
      <xdr:rowOff>22679</xdr:rowOff>
    </xdr:to>
    <xdr:sp macro="" textlink="">
      <xdr:nvSpPr>
        <xdr:cNvPr id="717" name="楕円 716"/>
        <xdr:cNvSpPr/>
      </xdr:nvSpPr>
      <xdr:spPr>
        <a:xfrm>
          <a:off x="16268700" y="162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115406</xdr:rowOff>
    </xdr:from>
    <xdr:ext cx="534377" cy="259045"/>
    <xdr:sp macro="" textlink="">
      <xdr:nvSpPr>
        <xdr:cNvPr id="718" name="公債費該当値テキスト"/>
        <xdr:cNvSpPr txBox="1"/>
      </xdr:nvSpPr>
      <xdr:spPr>
        <a:xfrm>
          <a:off x="16370300" y="1606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103330</xdr:rowOff>
    </xdr:from>
    <xdr:to>
      <xdr:col>81</xdr:col>
      <xdr:colOff>101600</xdr:colOff>
      <xdr:row>95</xdr:row>
      <xdr:rowOff>33480</xdr:rowOff>
    </xdr:to>
    <xdr:sp macro="" textlink="">
      <xdr:nvSpPr>
        <xdr:cNvPr id="719" name="楕円 718"/>
        <xdr:cNvSpPr/>
      </xdr:nvSpPr>
      <xdr:spPr>
        <a:xfrm>
          <a:off x="15430500" y="162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50007</xdr:rowOff>
    </xdr:from>
    <xdr:ext cx="534377" cy="259045"/>
    <xdr:sp macro="" textlink="">
      <xdr:nvSpPr>
        <xdr:cNvPr id="720" name="テキスト ボックス 719"/>
        <xdr:cNvSpPr txBox="1"/>
      </xdr:nvSpPr>
      <xdr:spPr>
        <a:xfrm>
          <a:off x="15214111" y="1599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87157</xdr:rowOff>
    </xdr:from>
    <xdr:to>
      <xdr:col>76</xdr:col>
      <xdr:colOff>165100</xdr:colOff>
      <xdr:row>95</xdr:row>
      <xdr:rowOff>17307</xdr:rowOff>
    </xdr:to>
    <xdr:sp macro="" textlink="">
      <xdr:nvSpPr>
        <xdr:cNvPr id="721" name="楕円 720"/>
        <xdr:cNvSpPr/>
      </xdr:nvSpPr>
      <xdr:spPr>
        <a:xfrm>
          <a:off x="14541500" y="162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33834</xdr:rowOff>
    </xdr:from>
    <xdr:ext cx="534377" cy="259045"/>
    <xdr:sp macro="" textlink="">
      <xdr:nvSpPr>
        <xdr:cNvPr id="722" name="テキスト ボックス 721"/>
        <xdr:cNvSpPr txBox="1"/>
      </xdr:nvSpPr>
      <xdr:spPr>
        <a:xfrm>
          <a:off x="14325111" y="159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116475</xdr:rowOff>
    </xdr:from>
    <xdr:to>
      <xdr:col>72</xdr:col>
      <xdr:colOff>38100</xdr:colOff>
      <xdr:row>95</xdr:row>
      <xdr:rowOff>46625</xdr:rowOff>
    </xdr:to>
    <xdr:sp macro="" textlink="">
      <xdr:nvSpPr>
        <xdr:cNvPr id="723" name="楕円 722"/>
        <xdr:cNvSpPr/>
      </xdr:nvSpPr>
      <xdr:spPr>
        <a:xfrm>
          <a:off x="13652500" y="162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63152</xdr:rowOff>
    </xdr:from>
    <xdr:ext cx="534377" cy="259045"/>
    <xdr:sp macro="" textlink="">
      <xdr:nvSpPr>
        <xdr:cNvPr id="724" name="テキスト ボックス 723"/>
        <xdr:cNvSpPr txBox="1"/>
      </xdr:nvSpPr>
      <xdr:spPr>
        <a:xfrm>
          <a:off x="13436111" y="1600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70613</xdr:rowOff>
    </xdr:from>
    <xdr:to>
      <xdr:col>67</xdr:col>
      <xdr:colOff>101600</xdr:colOff>
      <xdr:row>95</xdr:row>
      <xdr:rowOff>763</xdr:rowOff>
    </xdr:to>
    <xdr:sp macro="" textlink="">
      <xdr:nvSpPr>
        <xdr:cNvPr id="725" name="楕円 724"/>
        <xdr:cNvSpPr/>
      </xdr:nvSpPr>
      <xdr:spPr>
        <a:xfrm>
          <a:off x="12763500" y="161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17290</xdr:rowOff>
    </xdr:from>
    <xdr:ext cx="534377" cy="259045"/>
    <xdr:sp macro="" textlink="">
      <xdr:nvSpPr>
        <xdr:cNvPr id="726" name="テキスト ボックス 725"/>
        <xdr:cNvSpPr txBox="1"/>
      </xdr:nvSpPr>
      <xdr:spPr>
        <a:xfrm>
          <a:off x="12547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ysClr val="windowText" lastClr="000000"/>
              </a:solidFill>
              <a:effectLst/>
              <a:latin typeface="+mn-lt"/>
              <a:ea typeface="+mn-ea"/>
              <a:cs typeface="+mn-cs"/>
            </a:rPr>
            <a:t>歳出決算総額は、住民一人当たり</a:t>
          </a:r>
          <a:r>
            <a:rPr kumimoji="1" lang="en-US" altLang="ja-JP" sz="1100" baseline="0">
              <a:solidFill>
                <a:sysClr val="windowText" lastClr="000000"/>
              </a:solidFill>
              <a:effectLst/>
              <a:latin typeface="+mn-lt"/>
              <a:ea typeface="+mn-ea"/>
              <a:cs typeface="+mn-cs"/>
            </a:rPr>
            <a:t>42.8</a:t>
          </a:r>
          <a:r>
            <a:rPr kumimoji="1" lang="ja-JP" altLang="ja-JP" sz="1100" baseline="0">
              <a:solidFill>
                <a:sysClr val="windowText" lastClr="000000"/>
              </a:solidFill>
              <a:effectLst/>
              <a:latin typeface="+mn-lt"/>
              <a:ea typeface="+mn-ea"/>
              <a:cs typeface="+mn-cs"/>
            </a:rPr>
            <a:t>万円となっている。</a:t>
          </a:r>
          <a:endParaRPr lang="ja-JP" altLang="ja-JP" sz="1400">
            <a:solidFill>
              <a:sysClr val="windowText" lastClr="000000"/>
            </a:solidFill>
            <a:effectLst/>
          </a:endParaRPr>
        </a:p>
        <a:p>
          <a:pPr rtl="0" eaLnBrk="1" fontAlgn="auto" latinLnBrk="0" hangingPunct="1"/>
          <a:r>
            <a:rPr kumimoji="1" lang="ja-JP"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令和</a:t>
          </a:r>
          <a:r>
            <a:rPr kumimoji="1" lang="en-US" altLang="ja-JP" sz="1100" baseline="0">
              <a:solidFill>
                <a:sysClr val="windowText" lastClr="000000"/>
              </a:solidFill>
              <a:effectLst/>
              <a:latin typeface="+mn-lt"/>
              <a:ea typeface="+mn-ea"/>
              <a:cs typeface="+mn-cs"/>
            </a:rPr>
            <a:t>3</a:t>
          </a:r>
          <a:r>
            <a:rPr kumimoji="1" lang="ja-JP" altLang="en-US" sz="1100" baseline="0">
              <a:solidFill>
                <a:sysClr val="windowText" lastClr="000000"/>
              </a:solidFill>
              <a:effectLst/>
              <a:latin typeface="+mn-lt"/>
              <a:ea typeface="+mn-ea"/>
              <a:cs typeface="+mn-cs"/>
            </a:rPr>
            <a:t>年度は、</a:t>
          </a:r>
          <a:r>
            <a:rPr kumimoji="1" lang="ja-JP" altLang="ja-JP" sz="1100" baseline="0">
              <a:solidFill>
                <a:sysClr val="windowText" lastClr="000000"/>
              </a:solidFill>
              <a:effectLst/>
              <a:latin typeface="+mn-lt"/>
              <a:ea typeface="+mn-ea"/>
              <a:cs typeface="+mn-cs"/>
            </a:rPr>
            <a:t>総務費は</a:t>
          </a:r>
          <a:r>
            <a:rPr kumimoji="1" lang="ja-JP" altLang="en-US" sz="1100" baseline="0">
              <a:solidFill>
                <a:sysClr val="windowText" lastClr="000000"/>
              </a:solidFill>
              <a:effectLst/>
              <a:latin typeface="+mn-lt"/>
              <a:ea typeface="+mn-ea"/>
              <a:cs typeface="+mn-cs"/>
            </a:rPr>
            <a:t>令和</a:t>
          </a:r>
          <a:r>
            <a:rPr kumimoji="1" lang="en-US" altLang="ja-JP" sz="1100" baseline="0">
              <a:solidFill>
                <a:sysClr val="windowText" lastClr="000000"/>
              </a:solidFill>
              <a:effectLst/>
              <a:latin typeface="+mn-lt"/>
              <a:ea typeface="+mn-ea"/>
              <a:cs typeface="+mn-cs"/>
            </a:rPr>
            <a:t>2</a:t>
          </a:r>
          <a:r>
            <a:rPr kumimoji="1" lang="ja-JP" altLang="en-US" sz="1100" baseline="0">
              <a:solidFill>
                <a:sysClr val="windowText" lastClr="000000"/>
              </a:solidFill>
              <a:effectLst/>
              <a:latin typeface="+mn-lt"/>
              <a:ea typeface="+mn-ea"/>
              <a:cs typeface="+mn-cs"/>
            </a:rPr>
            <a:t>年度に実施した</a:t>
          </a:r>
          <a:r>
            <a:rPr kumimoji="1" lang="ja-JP" altLang="ja-JP" sz="1100" baseline="0">
              <a:solidFill>
                <a:sysClr val="windowText" lastClr="000000"/>
              </a:solidFill>
              <a:effectLst/>
              <a:latin typeface="+mn-lt"/>
              <a:ea typeface="+mn-ea"/>
              <a:cs typeface="+mn-cs"/>
            </a:rPr>
            <a:t>特別定額給付金事業の</a:t>
          </a:r>
          <a:r>
            <a:rPr kumimoji="1" lang="ja-JP" altLang="en-US" sz="1100" baseline="0">
              <a:solidFill>
                <a:sysClr val="windowText" lastClr="000000"/>
              </a:solidFill>
              <a:effectLst/>
              <a:latin typeface="+mn-lt"/>
              <a:ea typeface="+mn-ea"/>
              <a:cs typeface="+mn-cs"/>
            </a:rPr>
            <a:t>終了、</a:t>
          </a:r>
          <a:r>
            <a:rPr kumimoji="1" lang="ja-JP" altLang="ja-JP" sz="1100" baseline="0">
              <a:solidFill>
                <a:sysClr val="windowText" lastClr="000000"/>
              </a:solidFill>
              <a:effectLst/>
              <a:latin typeface="+mn-lt"/>
              <a:ea typeface="+mn-ea"/>
              <a:cs typeface="+mn-cs"/>
            </a:rPr>
            <a:t>教育費は教育用端末等整備事業の終了</a:t>
          </a:r>
          <a:r>
            <a:rPr kumimoji="1" lang="ja-JP" altLang="en-US" sz="1100" baseline="0">
              <a:solidFill>
                <a:sysClr val="windowText" lastClr="000000"/>
              </a:solidFill>
              <a:effectLst/>
              <a:latin typeface="+mn-lt"/>
              <a:ea typeface="+mn-ea"/>
              <a:cs typeface="+mn-cs"/>
            </a:rPr>
            <a:t>により大幅な減少となっており、民生費は</a:t>
          </a:r>
          <a:r>
            <a:rPr kumimoji="1" lang="ja-JP" altLang="ja-JP" sz="1100" baseline="0">
              <a:solidFill>
                <a:sysClr val="windowText" lastClr="000000"/>
              </a:solidFill>
              <a:effectLst/>
              <a:latin typeface="+mn-lt"/>
              <a:ea typeface="+mn-ea"/>
              <a:cs typeface="+mn-cs"/>
            </a:rPr>
            <a:t>子育て世帯への臨時特別給付金事業や住民税非課税世帯等に対する臨時特別給付金事業の実施</a:t>
          </a:r>
          <a:r>
            <a:rPr kumimoji="1" lang="ja-JP" altLang="en-US" sz="110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介護・訓練等給付費事業などの障害福祉費や保育所等運営事業などの児童福祉費</a:t>
          </a:r>
          <a:r>
            <a:rPr lang="ja-JP" altLang="en-US" sz="1100" b="0" i="0" baseline="0">
              <a:solidFill>
                <a:sysClr val="windowText" lastClr="000000"/>
              </a:solidFill>
              <a:effectLst/>
              <a:latin typeface="+mn-lt"/>
              <a:ea typeface="+mn-ea"/>
              <a:cs typeface="+mn-cs"/>
            </a:rPr>
            <a:t>の増加</a:t>
          </a:r>
          <a:r>
            <a:rPr kumimoji="1" lang="ja-JP" altLang="ja-JP" sz="1100" baseline="0">
              <a:solidFill>
                <a:sysClr val="windowText" lastClr="000000"/>
              </a:solidFill>
              <a:effectLst/>
              <a:latin typeface="+mn-lt"/>
              <a:ea typeface="+mn-ea"/>
              <a:cs typeface="+mn-cs"/>
            </a:rPr>
            <a:t>により</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衛生費は感染症対応に係る救急医療対策事業などの実施により</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とな</a:t>
          </a:r>
          <a:r>
            <a:rPr kumimoji="1" lang="ja-JP" altLang="en-US" sz="1100" baseline="0">
              <a:solidFill>
                <a:sysClr val="windowText" lastClr="000000"/>
              </a:solidFill>
              <a:effectLst/>
              <a:latin typeface="+mn-lt"/>
              <a:ea typeface="+mn-ea"/>
              <a:cs typeface="+mn-cs"/>
            </a:rPr>
            <a:t>ってい</a:t>
          </a:r>
          <a:r>
            <a:rPr kumimoji="1" lang="ja-JP" altLang="ja-JP" sz="1100" baseline="0">
              <a:solidFill>
                <a:sysClr val="windowText" lastClr="000000"/>
              </a:solidFill>
              <a:effectLst/>
              <a:latin typeface="+mn-lt"/>
              <a:ea typeface="+mn-ea"/>
              <a:cs typeface="+mn-cs"/>
            </a:rPr>
            <a:t>る。</a:t>
          </a:r>
          <a:endParaRPr lang="ja-JP" altLang="ja-JP" sz="1400">
            <a:solidFill>
              <a:sysClr val="windowText" lastClr="000000"/>
            </a:solidFill>
            <a:effectLst/>
          </a:endParaRPr>
        </a:p>
        <a:p>
          <a:pPr rtl="0" eaLnBrk="1" fontAlgn="auto" latinLnBrk="0" hangingPunct="1"/>
          <a:r>
            <a:rPr kumimoji="1" lang="ja-JP" altLang="ja-JP" sz="1100">
              <a:solidFill>
                <a:sysClr val="windowText" lastClr="000000"/>
              </a:solidFill>
              <a:effectLst/>
              <a:latin typeface="+mn-lt"/>
              <a:ea typeface="+mn-ea"/>
              <a:cs typeface="+mn-cs"/>
            </a:rPr>
            <a:t>　その他として、</a:t>
          </a:r>
          <a:r>
            <a:rPr lang="ja-JP" altLang="ja-JP" sz="1100" b="0" i="0" baseline="0">
              <a:solidFill>
                <a:sysClr val="windowText" lastClr="000000"/>
              </a:solidFill>
              <a:effectLst/>
              <a:latin typeface="+mn-lt"/>
              <a:ea typeface="+mn-ea"/>
              <a:cs typeface="+mn-cs"/>
            </a:rPr>
            <a:t>公債費については、</a:t>
          </a:r>
          <a:r>
            <a:rPr kumimoji="1" lang="ja-JP" altLang="ja-JP" sz="1100" b="0" i="0" baseline="0">
              <a:solidFill>
                <a:sysClr val="windowText" lastClr="000000"/>
              </a:solidFill>
              <a:effectLst/>
              <a:latin typeface="+mn-lt"/>
              <a:ea typeface="+mn-ea"/>
              <a:cs typeface="+mn-cs"/>
            </a:rPr>
            <a:t>類似団体内平均値を上回る水準で推移しており、</a:t>
          </a:r>
          <a:r>
            <a:rPr lang="ja-JP" altLang="ja-JP" sz="1100" b="0" i="0" baseline="0">
              <a:solidFill>
                <a:sysClr val="windowText" lastClr="000000"/>
              </a:solidFill>
              <a:effectLst/>
              <a:latin typeface="+mn-lt"/>
              <a:ea typeface="+mn-ea"/>
              <a:cs typeface="+mn-cs"/>
            </a:rPr>
            <a:t>引き続きプライマリーバランスに留意しながら、地方債の新規発行の抑制に努め公債費の削減を図っていく。</a:t>
          </a:r>
          <a:endParaRPr lang="ja-JP" altLang="ja-JP" sz="1400">
            <a:solidFill>
              <a:sysClr val="windowText" lastClr="000000"/>
            </a:solidFill>
            <a:effectLst/>
          </a:endParaRPr>
        </a:p>
        <a:p>
          <a:pPr rtl="0" eaLnBrk="1" fontAlgn="auto" latinLnBrk="0" hangingPunct="1"/>
          <a:r>
            <a:rPr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財政調整基金残高の比率は、</a:t>
          </a:r>
          <a:r>
            <a:rPr lang="en-US" altLang="ja-JP" sz="1100" b="0" i="0" baseline="0">
              <a:solidFill>
                <a:sysClr val="windowText" lastClr="000000"/>
              </a:solidFill>
              <a:effectLst/>
              <a:latin typeface="+mn-lt"/>
              <a:ea typeface="+mn-ea"/>
              <a:cs typeface="+mn-cs"/>
            </a:rPr>
            <a:t>5.5</a:t>
          </a:r>
          <a:r>
            <a:rPr lang="ja-JP" altLang="ja-JP" sz="1100" b="0" i="0" baseline="0">
              <a:solidFill>
                <a:sysClr val="windowText" lastClr="000000"/>
              </a:solidFill>
              <a:effectLst/>
              <a:latin typeface="+mn-lt"/>
              <a:ea typeface="+mn-ea"/>
              <a:cs typeface="+mn-cs"/>
            </a:rPr>
            <a:t>億円の取崩しにより、標準財政規模比で</a:t>
          </a:r>
          <a:r>
            <a:rPr lang="en-US" altLang="ja-JP" sz="1100" b="0" i="0" baseline="0">
              <a:solidFill>
                <a:sysClr val="windowText" lastClr="000000"/>
              </a:solidFill>
              <a:effectLst/>
              <a:latin typeface="+mn-lt"/>
              <a:ea typeface="+mn-ea"/>
              <a:cs typeface="+mn-cs"/>
            </a:rPr>
            <a:t>0.76</a:t>
          </a:r>
          <a:r>
            <a:rPr lang="ja-JP" altLang="ja-JP" sz="1100" b="0" i="0" baseline="0">
              <a:solidFill>
                <a:sysClr val="windowText" lastClr="000000"/>
              </a:solidFill>
              <a:effectLst/>
              <a:latin typeface="+mn-lt"/>
              <a:ea typeface="+mn-ea"/>
              <a:cs typeface="+mn-cs"/>
            </a:rPr>
            <a:t>ポイント減少した。実質収支額の比率は、特別定額給付金事業などの</a:t>
          </a:r>
          <a:r>
            <a:rPr lang="ja-JP" altLang="en-US" sz="1100" b="0" i="0" baseline="0">
              <a:solidFill>
                <a:sysClr val="windowText" lastClr="000000"/>
              </a:solidFill>
              <a:effectLst/>
              <a:latin typeface="+mn-lt"/>
              <a:ea typeface="+mn-ea"/>
              <a:cs typeface="+mn-cs"/>
            </a:rPr>
            <a:t>終了</a:t>
          </a:r>
          <a:r>
            <a:rPr lang="ja-JP" altLang="ja-JP" sz="1100" b="0" i="0" baseline="0">
              <a:solidFill>
                <a:sysClr val="windowText" lastClr="000000"/>
              </a:solidFill>
              <a:effectLst/>
              <a:latin typeface="+mn-lt"/>
              <a:ea typeface="+mn-ea"/>
              <a:cs typeface="+mn-cs"/>
            </a:rPr>
            <a:t>により、歳入総額は</a:t>
          </a:r>
          <a:r>
            <a:rPr lang="ja-JP" altLang="en-US" sz="1100" b="0" i="0" baseline="0">
              <a:solidFill>
                <a:sysClr val="windowText" lastClr="000000"/>
              </a:solidFill>
              <a:effectLst/>
              <a:latin typeface="+mn-lt"/>
              <a:ea typeface="+mn-ea"/>
              <a:cs typeface="+mn-cs"/>
            </a:rPr>
            <a:t>国庫</a:t>
          </a:r>
          <a:r>
            <a:rPr lang="ja-JP" altLang="ja-JP" sz="1100" b="0" i="0" baseline="0">
              <a:solidFill>
                <a:sysClr val="windowText" lastClr="000000"/>
              </a:solidFill>
              <a:effectLst/>
              <a:latin typeface="+mn-lt"/>
              <a:ea typeface="+mn-ea"/>
              <a:cs typeface="+mn-cs"/>
            </a:rPr>
            <a:t>支出金の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などにより約</a:t>
          </a:r>
          <a:r>
            <a:rPr lang="en-US" altLang="ja-JP" sz="1100" b="0" i="0" baseline="0">
              <a:solidFill>
                <a:sysClr val="windowText" lastClr="000000"/>
              </a:solidFill>
              <a:effectLst/>
              <a:latin typeface="+mn-lt"/>
              <a:ea typeface="+mn-ea"/>
              <a:cs typeface="+mn-cs"/>
            </a:rPr>
            <a:t>308</a:t>
          </a:r>
          <a:r>
            <a:rPr lang="ja-JP" altLang="ja-JP" sz="1100" b="0" i="0" baseline="0">
              <a:solidFill>
                <a:sysClr val="windowText" lastClr="000000"/>
              </a:solidFill>
              <a:effectLst/>
              <a:latin typeface="+mn-lt"/>
              <a:ea typeface="+mn-ea"/>
              <a:cs typeface="+mn-cs"/>
            </a:rPr>
            <a:t>億円</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、歳出総額は約</a:t>
          </a:r>
          <a:r>
            <a:rPr lang="en-US" altLang="ja-JP" sz="1100" b="0" i="0" baseline="0">
              <a:solidFill>
                <a:sysClr val="windowText" lastClr="000000"/>
              </a:solidFill>
              <a:effectLst/>
              <a:latin typeface="+mn-lt"/>
              <a:ea typeface="+mn-ea"/>
              <a:cs typeface="+mn-cs"/>
            </a:rPr>
            <a:t>345</a:t>
          </a:r>
          <a:r>
            <a:rPr lang="ja-JP" altLang="ja-JP" sz="1100" b="0" i="0" baseline="0">
              <a:solidFill>
                <a:sysClr val="windowText" lastClr="000000"/>
              </a:solidFill>
              <a:effectLst/>
              <a:latin typeface="+mn-lt"/>
              <a:ea typeface="+mn-ea"/>
              <a:cs typeface="+mn-cs"/>
            </a:rPr>
            <a:t>億円</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し、結果、</a:t>
          </a:r>
          <a:r>
            <a:rPr lang="en-US" altLang="ja-JP" sz="1100" b="0" i="0" baseline="0">
              <a:solidFill>
                <a:sysClr val="windowText" lastClr="000000"/>
              </a:solidFill>
              <a:effectLst/>
              <a:latin typeface="+mn-lt"/>
              <a:ea typeface="+mn-ea"/>
              <a:cs typeface="+mn-cs"/>
            </a:rPr>
            <a:t>3.28</a:t>
          </a:r>
          <a:r>
            <a:rPr lang="ja-JP" altLang="ja-JP" sz="1100" b="0" i="0" baseline="0">
              <a:solidFill>
                <a:sysClr val="windowText" lastClr="000000"/>
              </a:solidFill>
              <a:effectLst/>
              <a:latin typeface="+mn-lt"/>
              <a:ea typeface="+mn-ea"/>
              <a:cs typeface="+mn-cs"/>
            </a:rPr>
            <a:t>ポイント増加している。実質単年度収支の比率は、財政調整基金の取崩しを行ったことから、</a:t>
          </a:r>
          <a:r>
            <a:rPr lang="en-US" altLang="ja-JP" sz="1100" b="0" i="0" baseline="0">
              <a:solidFill>
                <a:sysClr val="windowText" lastClr="000000"/>
              </a:solidFill>
              <a:effectLst/>
              <a:latin typeface="+mn-lt"/>
              <a:ea typeface="+mn-ea"/>
              <a:cs typeface="+mn-cs"/>
            </a:rPr>
            <a:t>2.97</a:t>
          </a:r>
          <a:r>
            <a:rPr lang="ja-JP" altLang="ja-JP" sz="1100" b="0" i="0" baseline="0">
              <a:solidFill>
                <a:sysClr val="windowText" lastClr="000000"/>
              </a:solidFill>
              <a:effectLst/>
              <a:latin typeface="+mn-lt"/>
              <a:ea typeface="+mn-ea"/>
              <a:cs typeface="+mn-cs"/>
            </a:rPr>
            <a:t>ポイント増加している。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原油価格・物価高騰の影響や</a:t>
          </a:r>
          <a:r>
            <a:rPr lang="ja-JP" altLang="ja-JP" sz="1100" b="0" i="0" baseline="0">
              <a:solidFill>
                <a:sysClr val="windowText" lastClr="000000"/>
              </a:solidFill>
              <a:effectLst/>
              <a:latin typeface="+mn-lt"/>
              <a:ea typeface="+mn-ea"/>
              <a:cs typeface="+mn-cs"/>
            </a:rPr>
            <a:t>扶助費の増加などにより、今後も楽観視できない財政状況が続くことが予想されることから、引き続き行政改革の取組み等を通じて安定的な財政運営に努める。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連結実質赤字比率は黒字であることから計上はなし。</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水道事業会計においては、収益的収支で、税引き後、約</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億</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千万円の当年度純利益を計上したものの、資本的収支で、約</a:t>
          </a:r>
          <a:r>
            <a:rPr lang="en-US" altLang="ja-JP" sz="1100" b="0" i="0" baseline="0">
              <a:solidFill>
                <a:sysClr val="windowText" lastClr="000000"/>
              </a:solidFill>
              <a:effectLst/>
              <a:latin typeface="+mn-lt"/>
              <a:ea typeface="+mn-ea"/>
              <a:cs typeface="+mn-cs"/>
            </a:rPr>
            <a:t>42</a:t>
          </a:r>
          <a:r>
            <a:rPr lang="ja-JP" altLang="ja-JP" sz="1100" b="0" i="0" baseline="0">
              <a:solidFill>
                <a:sysClr val="windowText" lastClr="000000"/>
              </a:solidFill>
              <a:effectLst/>
              <a:latin typeface="+mn-lt"/>
              <a:ea typeface="+mn-ea"/>
              <a:cs typeface="+mn-cs"/>
            </a:rPr>
            <a:t>億</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千万円の収支不足額を生じ、損益勘定留保資金等で補てんした結果、補てん後の内部留保資金繰越額を約</a:t>
          </a:r>
          <a:r>
            <a:rPr lang="en-US" altLang="ja-JP" sz="1100" b="0" i="0" baseline="0">
              <a:solidFill>
                <a:sysClr val="windowText" lastClr="000000"/>
              </a:solidFill>
              <a:effectLst/>
              <a:latin typeface="+mn-lt"/>
              <a:ea typeface="+mn-ea"/>
              <a:cs typeface="+mn-cs"/>
            </a:rPr>
            <a:t>72</a:t>
          </a:r>
          <a:r>
            <a:rPr lang="ja-JP" altLang="ja-JP" sz="1100" b="0" i="0" baseline="0">
              <a:solidFill>
                <a:sysClr val="windowText" lastClr="000000"/>
              </a:solidFill>
              <a:effectLst/>
              <a:latin typeface="+mn-lt"/>
              <a:ea typeface="+mn-ea"/>
              <a:cs typeface="+mn-cs"/>
            </a:rPr>
            <a:t>億</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千万円</a:t>
          </a:r>
          <a:r>
            <a:rPr lang="ja-JP" altLang="ja-JP" sz="1100" b="0" i="0" baseline="0">
              <a:solidFill>
                <a:sysClr val="windowText" lastClr="000000"/>
              </a:solidFill>
              <a:effectLst/>
              <a:latin typeface="+mn-lt"/>
              <a:ea typeface="+mn-ea"/>
              <a:cs typeface="+mn-cs"/>
            </a:rPr>
            <a:t>確保したところである。</a:t>
          </a:r>
          <a:r>
            <a:rPr lang="ja-JP" altLang="ja-JP" sz="1100" b="0" i="0" baseline="0">
              <a:solidFill>
                <a:schemeClr val="dk1"/>
              </a:solidFill>
              <a:effectLst/>
              <a:latin typeface="+mn-lt"/>
              <a:ea typeface="+mn-ea"/>
              <a:cs typeface="+mn-cs"/>
            </a:rPr>
            <a:t>今後も必要な施設整備を計画的に行い、将来にわたり持続可能な経営基盤の強化に努めていく。</a:t>
          </a:r>
          <a:endParaRPr lang="ja-JP" altLang="ja-JP">
            <a:effectLst/>
          </a:endParaRPr>
        </a:p>
        <a:p>
          <a:pPr rtl="0" eaLnBrk="1" fontAlgn="auto" latinLnBrk="0" hangingPunct="1"/>
          <a:r>
            <a:rPr lang="ja-JP" altLang="ja-JP" sz="1100" b="0" i="0" baseline="0">
              <a:solidFill>
                <a:sysClr val="windowText" lastClr="000000"/>
              </a:solidFill>
              <a:effectLst/>
              <a:latin typeface="+mn-lt"/>
              <a:ea typeface="+mn-ea"/>
              <a:cs typeface="+mn-cs"/>
            </a:rPr>
            <a:t>　一般会計においては、行政改革推進プランの着実な実行等により財源を捻出する中で、新規事業をはじめ、各種施策の推進に取り組むとともに財政の健全化に努めたところである。</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国民健康保険特別会計においては、形式収支及び実質収支約</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億</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千万円の黒字を計上しており、歳入の根幹をなす国保税については、「第</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400">
            <a:solidFill>
              <a:sysClr val="windowText" lastClr="000000"/>
            </a:solidFill>
            <a:effectLst/>
          </a:endParaRPr>
        </a:p>
        <a:p>
          <a:pPr rtl="0" eaLnBrk="1" fontAlgn="auto" latinLnBrk="0" hangingPunct="1"/>
          <a:endParaRPr lang="ja-JP" altLang="ja-JP" sz="1400">
            <a:solidFill>
              <a:srgbClr val="FF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81</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82</v>
      </c>
      <c r="C2" s="179"/>
      <c r="D2" s="180"/>
    </row>
    <row r="3" spans="1:119" ht="18.75" customHeight="1" thickBot="1" x14ac:dyDescent="0.2">
      <c r="A3" s="178"/>
      <c r="B3" s="596" t="s">
        <v>83</v>
      </c>
      <c r="C3" s="597"/>
      <c r="D3" s="597"/>
      <c r="E3" s="598"/>
      <c r="F3" s="598"/>
      <c r="G3" s="598"/>
      <c r="H3" s="598"/>
      <c r="I3" s="598"/>
      <c r="J3" s="598"/>
      <c r="K3" s="598"/>
      <c r="L3" s="598" t="s">
        <v>84</v>
      </c>
      <c r="M3" s="598"/>
      <c r="N3" s="598"/>
      <c r="O3" s="598"/>
      <c r="P3" s="598"/>
      <c r="Q3" s="598"/>
      <c r="R3" s="601"/>
      <c r="S3" s="601"/>
      <c r="T3" s="601"/>
      <c r="U3" s="601"/>
      <c r="V3" s="602"/>
      <c r="W3" s="492" t="s">
        <v>85</v>
      </c>
      <c r="X3" s="493"/>
      <c r="Y3" s="493"/>
      <c r="Z3" s="493"/>
      <c r="AA3" s="493"/>
      <c r="AB3" s="597"/>
      <c r="AC3" s="601" t="s">
        <v>86</v>
      </c>
      <c r="AD3" s="493"/>
      <c r="AE3" s="493"/>
      <c r="AF3" s="493"/>
      <c r="AG3" s="493"/>
      <c r="AH3" s="493"/>
      <c r="AI3" s="493"/>
      <c r="AJ3" s="493"/>
      <c r="AK3" s="493"/>
      <c r="AL3" s="563"/>
      <c r="AM3" s="492" t="s">
        <v>87</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88</v>
      </c>
      <c r="BO3" s="493"/>
      <c r="BP3" s="493"/>
      <c r="BQ3" s="493"/>
      <c r="BR3" s="493"/>
      <c r="BS3" s="493"/>
      <c r="BT3" s="493"/>
      <c r="BU3" s="563"/>
      <c r="BV3" s="492" t="s">
        <v>89</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90</v>
      </c>
      <c r="CU3" s="493"/>
      <c r="CV3" s="493"/>
      <c r="CW3" s="493"/>
      <c r="CX3" s="493"/>
      <c r="CY3" s="493"/>
      <c r="CZ3" s="493"/>
      <c r="DA3" s="563"/>
      <c r="DB3" s="492" t="s">
        <v>91</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92</v>
      </c>
      <c r="AZ4" s="450"/>
      <c r="BA4" s="450"/>
      <c r="BB4" s="450"/>
      <c r="BC4" s="450"/>
      <c r="BD4" s="450"/>
      <c r="BE4" s="450"/>
      <c r="BF4" s="450"/>
      <c r="BG4" s="450"/>
      <c r="BH4" s="450"/>
      <c r="BI4" s="450"/>
      <c r="BJ4" s="450"/>
      <c r="BK4" s="450"/>
      <c r="BL4" s="450"/>
      <c r="BM4" s="451"/>
      <c r="BN4" s="452">
        <v>211871280</v>
      </c>
      <c r="BO4" s="453"/>
      <c r="BP4" s="453"/>
      <c r="BQ4" s="453"/>
      <c r="BR4" s="453"/>
      <c r="BS4" s="453"/>
      <c r="BT4" s="453"/>
      <c r="BU4" s="454"/>
      <c r="BV4" s="452">
        <v>242717802</v>
      </c>
      <c r="BW4" s="453"/>
      <c r="BX4" s="453"/>
      <c r="BY4" s="453"/>
      <c r="BZ4" s="453"/>
      <c r="CA4" s="453"/>
      <c r="CB4" s="453"/>
      <c r="CC4" s="454"/>
      <c r="CD4" s="589" t="s">
        <v>93</v>
      </c>
      <c r="CE4" s="590"/>
      <c r="CF4" s="590"/>
      <c r="CG4" s="590"/>
      <c r="CH4" s="590"/>
      <c r="CI4" s="590"/>
      <c r="CJ4" s="590"/>
      <c r="CK4" s="590"/>
      <c r="CL4" s="590"/>
      <c r="CM4" s="590"/>
      <c r="CN4" s="590"/>
      <c r="CO4" s="590"/>
      <c r="CP4" s="590"/>
      <c r="CQ4" s="590"/>
      <c r="CR4" s="590"/>
      <c r="CS4" s="591"/>
      <c r="CT4" s="592">
        <v>6.3</v>
      </c>
      <c r="CU4" s="593"/>
      <c r="CV4" s="593"/>
      <c r="CW4" s="593"/>
      <c r="CX4" s="593"/>
      <c r="CY4" s="593"/>
      <c r="CZ4" s="593"/>
      <c r="DA4" s="594"/>
      <c r="DB4" s="592">
        <v>3</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94</v>
      </c>
      <c r="AN5" s="380"/>
      <c r="AO5" s="380"/>
      <c r="AP5" s="380"/>
      <c r="AQ5" s="380"/>
      <c r="AR5" s="380"/>
      <c r="AS5" s="380"/>
      <c r="AT5" s="381"/>
      <c r="AU5" s="481" t="s">
        <v>95</v>
      </c>
      <c r="AV5" s="482"/>
      <c r="AW5" s="482"/>
      <c r="AX5" s="482"/>
      <c r="AY5" s="437" t="s">
        <v>96</v>
      </c>
      <c r="AZ5" s="438"/>
      <c r="BA5" s="438"/>
      <c r="BB5" s="438"/>
      <c r="BC5" s="438"/>
      <c r="BD5" s="438"/>
      <c r="BE5" s="438"/>
      <c r="BF5" s="438"/>
      <c r="BG5" s="438"/>
      <c r="BH5" s="438"/>
      <c r="BI5" s="438"/>
      <c r="BJ5" s="438"/>
      <c r="BK5" s="438"/>
      <c r="BL5" s="438"/>
      <c r="BM5" s="439"/>
      <c r="BN5" s="423">
        <v>204473548</v>
      </c>
      <c r="BO5" s="424"/>
      <c r="BP5" s="424"/>
      <c r="BQ5" s="424"/>
      <c r="BR5" s="424"/>
      <c r="BS5" s="424"/>
      <c r="BT5" s="424"/>
      <c r="BU5" s="425"/>
      <c r="BV5" s="423">
        <v>238977682</v>
      </c>
      <c r="BW5" s="424"/>
      <c r="BX5" s="424"/>
      <c r="BY5" s="424"/>
      <c r="BZ5" s="424"/>
      <c r="CA5" s="424"/>
      <c r="CB5" s="424"/>
      <c r="CC5" s="425"/>
      <c r="CD5" s="463" t="s">
        <v>97</v>
      </c>
      <c r="CE5" s="383"/>
      <c r="CF5" s="383"/>
      <c r="CG5" s="383"/>
      <c r="CH5" s="383"/>
      <c r="CI5" s="383"/>
      <c r="CJ5" s="383"/>
      <c r="CK5" s="383"/>
      <c r="CL5" s="383"/>
      <c r="CM5" s="383"/>
      <c r="CN5" s="383"/>
      <c r="CO5" s="383"/>
      <c r="CP5" s="383"/>
      <c r="CQ5" s="383"/>
      <c r="CR5" s="383"/>
      <c r="CS5" s="464"/>
      <c r="CT5" s="420">
        <v>91.4</v>
      </c>
      <c r="CU5" s="421"/>
      <c r="CV5" s="421"/>
      <c r="CW5" s="421"/>
      <c r="CX5" s="421"/>
      <c r="CY5" s="421"/>
      <c r="CZ5" s="421"/>
      <c r="DA5" s="422"/>
      <c r="DB5" s="420">
        <v>95.8</v>
      </c>
      <c r="DC5" s="421"/>
      <c r="DD5" s="421"/>
      <c r="DE5" s="421"/>
      <c r="DF5" s="421"/>
      <c r="DG5" s="421"/>
      <c r="DH5" s="421"/>
      <c r="DI5" s="422"/>
    </row>
    <row r="6" spans="1:119" ht="18.75" customHeight="1" x14ac:dyDescent="0.15">
      <c r="A6" s="178"/>
      <c r="B6" s="569" t="s">
        <v>98</v>
      </c>
      <c r="C6" s="410"/>
      <c r="D6" s="410"/>
      <c r="E6" s="570"/>
      <c r="F6" s="570"/>
      <c r="G6" s="570"/>
      <c r="H6" s="570"/>
      <c r="I6" s="570"/>
      <c r="J6" s="570"/>
      <c r="K6" s="570"/>
      <c r="L6" s="570" t="s">
        <v>99</v>
      </c>
      <c r="M6" s="570"/>
      <c r="N6" s="570"/>
      <c r="O6" s="570"/>
      <c r="P6" s="570"/>
      <c r="Q6" s="570"/>
      <c r="R6" s="408"/>
      <c r="S6" s="408"/>
      <c r="T6" s="408"/>
      <c r="U6" s="408"/>
      <c r="V6" s="576"/>
      <c r="W6" s="513" t="s">
        <v>100</v>
      </c>
      <c r="X6" s="409"/>
      <c r="Y6" s="409"/>
      <c r="Z6" s="409"/>
      <c r="AA6" s="409"/>
      <c r="AB6" s="410"/>
      <c r="AC6" s="581" t="s">
        <v>101</v>
      </c>
      <c r="AD6" s="582"/>
      <c r="AE6" s="582"/>
      <c r="AF6" s="582"/>
      <c r="AG6" s="582"/>
      <c r="AH6" s="582"/>
      <c r="AI6" s="582"/>
      <c r="AJ6" s="582"/>
      <c r="AK6" s="582"/>
      <c r="AL6" s="583"/>
      <c r="AM6" s="480" t="s">
        <v>102</v>
      </c>
      <c r="AN6" s="380"/>
      <c r="AO6" s="380"/>
      <c r="AP6" s="380"/>
      <c r="AQ6" s="380"/>
      <c r="AR6" s="380"/>
      <c r="AS6" s="380"/>
      <c r="AT6" s="381"/>
      <c r="AU6" s="481" t="s">
        <v>103</v>
      </c>
      <c r="AV6" s="482"/>
      <c r="AW6" s="482"/>
      <c r="AX6" s="482"/>
      <c r="AY6" s="437" t="s">
        <v>104</v>
      </c>
      <c r="AZ6" s="438"/>
      <c r="BA6" s="438"/>
      <c r="BB6" s="438"/>
      <c r="BC6" s="438"/>
      <c r="BD6" s="438"/>
      <c r="BE6" s="438"/>
      <c r="BF6" s="438"/>
      <c r="BG6" s="438"/>
      <c r="BH6" s="438"/>
      <c r="BI6" s="438"/>
      <c r="BJ6" s="438"/>
      <c r="BK6" s="438"/>
      <c r="BL6" s="438"/>
      <c r="BM6" s="439"/>
      <c r="BN6" s="423">
        <v>7397732</v>
      </c>
      <c r="BO6" s="424"/>
      <c r="BP6" s="424"/>
      <c r="BQ6" s="424"/>
      <c r="BR6" s="424"/>
      <c r="BS6" s="424"/>
      <c r="BT6" s="424"/>
      <c r="BU6" s="425"/>
      <c r="BV6" s="423">
        <v>3740120</v>
      </c>
      <c r="BW6" s="424"/>
      <c r="BX6" s="424"/>
      <c r="BY6" s="424"/>
      <c r="BZ6" s="424"/>
      <c r="CA6" s="424"/>
      <c r="CB6" s="424"/>
      <c r="CC6" s="425"/>
      <c r="CD6" s="463" t="s">
        <v>105</v>
      </c>
      <c r="CE6" s="383"/>
      <c r="CF6" s="383"/>
      <c r="CG6" s="383"/>
      <c r="CH6" s="383"/>
      <c r="CI6" s="383"/>
      <c r="CJ6" s="383"/>
      <c r="CK6" s="383"/>
      <c r="CL6" s="383"/>
      <c r="CM6" s="383"/>
      <c r="CN6" s="383"/>
      <c r="CO6" s="383"/>
      <c r="CP6" s="383"/>
      <c r="CQ6" s="383"/>
      <c r="CR6" s="383"/>
      <c r="CS6" s="464"/>
      <c r="CT6" s="566">
        <v>97.7</v>
      </c>
      <c r="CU6" s="567"/>
      <c r="CV6" s="567"/>
      <c r="CW6" s="567"/>
      <c r="CX6" s="567"/>
      <c r="CY6" s="567"/>
      <c r="CZ6" s="567"/>
      <c r="DA6" s="568"/>
      <c r="DB6" s="566">
        <v>102.4</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106</v>
      </c>
      <c r="AN7" s="380"/>
      <c r="AO7" s="380"/>
      <c r="AP7" s="380"/>
      <c r="AQ7" s="380"/>
      <c r="AR7" s="380"/>
      <c r="AS7" s="380"/>
      <c r="AT7" s="381"/>
      <c r="AU7" s="481" t="s">
        <v>103</v>
      </c>
      <c r="AV7" s="482"/>
      <c r="AW7" s="482"/>
      <c r="AX7" s="482"/>
      <c r="AY7" s="437" t="s">
        <v>107</v>
      </c>
      <c r="AZ7" s="438"/>
      <c r="BA7" s="438"/>
      <c r="BB7" s="438"/>
      <c r="BC7" s="438"/>
      <c r="BD7" s="438"/>
      <c r="BE7" s="438"/>
      <c r="BF7" s="438"/>
      <c r="BG7" s="438"/>
      <c r="BH7" s="438"/>
      <c r="BI7" s="438"/>
      <c r="BJ7" s="438"/>
      <c r="BK7" s="438"/>
      <c r="BL7" s="438"/>
      <c r="BM7" s="439"/>
      <c r="BN7" s="423">
        <v>794836</v>
      </c>
      <c r="BO7" s="424"/>
      <c r="BP7" s="424"/>
      <c r="BQ7" s="424"/>
      <c r="BR7" s="424"/>
      <c r="BS7" s="424"/>
      <c r="BT7" s="424"/>
      <c r="BU7" s="425"/>
      <c r="BV7" s="423">
        <v>744161</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105623602</v>
      </c>
      <c r="CU7" s="424"/>
      <c r="CV7" s="424"/>
      <c r="CW7" s="424"/>
      <c r="CX7" s="424"/>
      <c r="CY7" s="424"/>
      <c r="CZ7" s="424"/>
      <c r="DA7" s="425"/>
      <c r="DB7" s="423">
        <v>100876385</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110</v>
      </c>
      <c r="AV8" s="482"/>
      <c r="AW8" s="482"/>
      <c r="AX8" s="482"/>
      <c r="AY8" s="437" t="s">
        <v>111</v>
      </c>
      <c r="AZ8" s="438"/>
      <c r="BA8" s="438"/>
      <c r="BB8" s="438"/>
      <c r="BC8" s="438"/>
      <c r="BD8" s="438"/>
      <c r="BE8" s="438"/>
      <c r="BF8" s="438"/>
      <c r="BG8" s="438"/>
      <c r="BH8" s="438"/>
      <c r="BI8" s="438"/>
      <c r="BJ8" s="438"/>
      <c r="BK8" s="438"/>
      <c r="BL8" s="438"/>
      <c r="BM8" s="439"/>
      <c r="BN8" s="423">
        <v>6602896</v>
      </c>
      <c r="BO8" s="424"/>
      <c r="BP8" s="424"/>
      <c r="BQ8" s="424"/>
      <c r="BR8" s="424"/>
      <c r="BS8" s="424"/>
      <c r="BT8" s="424"/>
      <c r="BU8" s="425"/>
      <c r="BV8" s="423">
        <v>2995959</v>
      </c>
      <c r="BW8" s="424"/>
      <c r="BX8" s="424"/>
      <c r="BY8" s="424"/>
      <c r="BZ8" s="424"/>
      <c r="CA8" s="424"/>
      <c r="CB8" s="424"/>
      <c r="CC8" s="425"/>
      <c r="CD8" s="463" t="s">
        <v>112</v>
      </c>
      <c r="CE8" s="383"/>
      <c r="CF8" s="383"/>
      <c r="CG8" s="383"/>
      <c r="CH8" s="383"/>
      <c r="CI8" s="383"/>
      <c r="CJ8" s="383"/>
      <c r="CK8" s="383"/>
      <c r="CL8" s="383"/>
      <c r="CM8" s="383"/>
      <c r="CN8" s="383"/>
      <c r="CO8" s="383"/>
      <c r="CP8" s="383"/>
      <c r="CQ8" s="383"/>
      <c r="CR8" s="383"/>
      <c r="CS8" s="464"/>
      <c r="CT8" s="526">
        <v>0.89</v>
      </c>
      <c r="CU8" s="527"/>
      <c r="CV8" s="527"/>
      <c r="CW8" s="527"/>
      <c r="CX8" s="527"/>
      <c r="CY8" s="527"/>
      <c r="CZ8" s="527"/>
      <c r="DA8" s="528"/>
      <c r="DB8" s="526">
        <v>0.9</v>
      </c>
      <c r="DC8" s="527"/>
      <c r="DD8" s="527"/>
      <c r="DE8" s="527"/>
      <c r="DF8" s="527"/>
      <c r="DG8" s="527"/>
      <c r="DH8" s="527"/>
      <c r="DI8" s="528"/>
    </row>
    <row r="9" spans="1:119" ht="18.75" customHeight="1" thickBot="1" x14ac:dyDescent="0.2">
      <c r="A9" s="178"/>
      <c r="B9" s="555" t="s">
        <v>113</v>
      </c>
      <c r="C9" s="556"/>
      <c r="D9" s="556"/>
      <c r="E9" s="556"/>
      <c r="F9" s="556"/>
      <c r="G9" s="556"/>
      <c r="H9" s="556"/>
      <c r="I9" s="556"/>
      <c r="J9" s="556"/>
      <c r="K9" s="474"/>
      <c r="L9" s="557" t="s">
        <v>114</v>
      </c>
      <c r="M9" s="558"/>
      <c r="N9" s="558"/>
      <c r="O9" s="558"/>
      <c r="P9" s="558"/>
      <c r="Q9" s="559"/>
      <c r="R9" s="560">
        <v>475614</v>
      </c>
      <c r="S9" s="561"/>
      <c r="T9" s="561"/>
      <c r="U9" s="561"/>
      <c r="V9" s="562"/>
      <c r="W9" s="492" t="s">
        <v>115</v>
      </c>
      <c r="X9" s="493"/>
      <c r="Y9" s="493"/>
      <c r="Z9" s="493"/>
      <c r="AA9" s="493"/>
      <c r="AB9" s="493"/>
      <c r="AC9" s="493"/>
      <c r="AD9" s="493"/>
      <c r="AE9" s="493"/>
      <c r="AF9" s="493"/>
      <c r="AG9" s="493"/>
      <c r="AH9" s="493"/>
      <c r="AI9" s="493"/>
      <c r="AJ9" s="493"/>
      <c r="AK9" s="493"/>
      <c r="AL9" s="563"/>
      <c r="AM9" s="480" t="s">
        <v>116</v>
      </c>
      <c r="AN9" s="380"/>
      <c r="AO9" s="380"/>
      <c r="AP9" s="380"/>
      <c r="AQ9" s="380"/>
      <c r="AR9" s="380"/>
      <c r="AS9" s="380"/>
      <c r="AT9" s="381"/>
      <c r="AU9" s="481" t="s">
        <v>117</v>
      </c>
      <c r="AV9" s="482"/>
      <c r="AW9" s="482"/>
      <c r="AX9" s="482"/>
      <c r="AY9" s="437" t="s">
        <v>118</v>
      </c>
      <c r="AZ9" s="438"/>
      <c r="BA9" s="438"/>
      <c r="BB9" s="438"/>
      <c r="BC9" s="438"/>
      <c r="BD9" s="438"/>
      <c r="BE9" s="438"/>
      <c r="BF9" s="438"/>
      <c r="BG9" s="438"/>
      <c r="BH9" s="438"/>
      <c r="BI9" s="438"/>
      <c r="BJ9" s="438"/>
      <c r="BK9" s="438"/>
      <c r="BL9" s="438"/>
      <c r="BM9" s="439"/>
      <c r="BN9" s="423">
        <v>3606937</v>
      </c>
      <c r="BO9" s="424"/>
      <c r="BP9" s="424"/>
      <c r="BQ9" s="424"/>
      <c r="BR9" s="424"/>
      <c r="BS9" s="424"/>
      <c r="BT9" s="424"/>
      <c r="BU9" s="425"/>
      <c r="BV9" s="423">
        <v>1226692</v>
      </c>
      <c r="BW9" s="424"/>
      <c r="BX9" s="424"/>
      <c r="BY9" s="424"/>
      <c r="BZ9" s="424"/>
      <c r="CA9" s="424"/>
      <c r="CB9" s="424"/>
      <c r="CC9" s="425"/>
      <c r="CD9" s="463" t="s">
        <v>119</v>
      </c>
      <c r="CE9" s="383"/>
      <c r="CF9" s="383"/>
      <c r="CG9" s="383"/>
      <c r="CH9" s="383"/>
      <c r="CI9" s="383"/>
      <c r="CJ9" s="383"/>
      <c r="CK9" s="383"/>
      <c r="CL9" s="383"/>
      <c r="CM9" s="383"/>
      <c r="CN9" s="383"/>
      <c r="CO9" s="383"/>
      <c r="CP9" s="383"/>
      <c r="CQ9" s="383"/>
      <c r="CR9" s="383"/>
      <c r="CS9" s="464"/>
      <c r="CT9" s="420">
        <v>14.3</v>
      </c>
      <c r="CU9" s="421"/>
      <c r="CV9" s="421"/>
      <c r="CW9" s="421"/>
      <c r="CX9" s="421"/>
      <c r="CY9" s="421"/>
      <c r="CZ9" s="421"/>
      <c r="DA9" s="422"/>
      <c r="DB9" s="420">
        <v>15.3</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120</v>
      </c>
      <c r="M10" s="380"/>
      <c r="N10" s="380"/>
      <c r="O10" s="380"/>
      <c r="P10" s="380"/>
      <c r="Q10" s="381"/>
      <c r="R10" s="376">
        <v>478146</v>
      </c>
      <c r="S10" s="377"/>
      <c r="T10" s="377"/>
      <c r="U10" s="377"/>
      <c r="V10" s="436"/>
      <c r="W10" s="564"/>
      <c r="X10" s="374"/>
      <c r="Y10" s="374"/>
      <c r="Z10" s="374"/>
      <c r="AA10" s="374"/>
      <c r="AB10" s="374"/>
      <c r="AC10" s="374"/>
      <c r="AD10" s="374"/>
      <c r="AE10" s="374"/>
      <c r="AF10" s="374"/>
      <c r="AG10" s="374"/>
      <c r="AH10" s="374"/>
      <c r="AI10" s="374"/>
      <c r="AJ10" s="374"/>
      <c r="AK10" s="374"/>
      <c r="AL10" s="565"/>
      <c r="AM10" s="480" t="s">
        <v>121</v>
      </c>
      <c r="AN10" s="380"/>
      <c r="AO10" s="380"/>
      <c r="AP10" s="380"/>
      <c r="AQ10" s="380"/>
      <c r="AR10" s="380"/>
      <c r="AS10" s="380"/>
      <c r="AT10" s="381"/>
      <c r="AU10" s="481" t="s">
        <v>122</v>
      </c>
      <c r="AV10" s="482"/>
      <c r="AW10" s="482"/>
      <c r="AX10" s="482"/>
      <c r="AY10" s="437" t="s">
        <v>123</v>
      </c>
      <c r="AZ10" s="438"/>
      <c r="BA10" s="438"/>
      <c r="BB10" s="438"/>
      <c r="BC10" s="438"/>
      <c r="BD10" s="438"/>
      <c r="BE10" s="438"/>
      <c r="BF10" s="438"/>
      <c r="BG10" s="438"/>
      <c r="BH10" s="438"/>
      <c r="BI10" s="438"/>
      <c r="BJ10" s="438"/>
      <c r="BK10" s="438"/>
      <c r="BL10" s="438"/>
      <c r="BM10" s="439"/>
      <c r="BN10" s="423">
        <v>2064</v>
      </c>
      <c r="BO10" s="424"/>
      <c r="BP10" s="424"/>
      <c r="BQ10" s="424"/>
      <c r="BR10" s="424"/>
      <c r="BS10" s="424"/>
      <c r="BT10" s="424"/>
      <c r="BU10" s="425"/>
      <c r="BV10" s="423">
        <v>564</v>
      </c>
      <c r="BW10" s="424"/>
      <c r="BX10" s="424"/>
      <c r="BY10" s="424"/>
      <c r="BZ10" s="424"/>
      <c r="CA10" s="424"/>
      <c r="CB10" s="424"/>
      <c r="CC10" s="425"/>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125</v>
      </c>
      <c r="M11" s="385"/>
      <c r="N11" s="385"/>
      <c r="O11" s="385"/>
      <c r="P11" s="385"/>
      <c r="Q11" s="386"/>
      <c r="R11" s="552" t="s">
        <v>126</v>
      </c>
      <c r="S11" s="553"/>
      <c r="T11" s="553"/>
      <c r="U11" s="553"/>
      <c r="V11" s="554"/>
      <c r="W11" s="564"/>
      <c r="X11" s="374"/>
      <c r="Y11" s="374"/>
      <c r="Z11" s="374"/>
      <c r="AA11" s="374"/>
      <c r="AB11" s="374"/>
      <c r="AC11" s="374"/>
      <c r="AD11" s="374"/>
      <c r="AE11" s="374"/>
      <c r="AF11" s="374"/>
      <c r="AG11" s="374"/>
      <c r="AH11" s="374"/>
      <c r="AI11" s="374"/>
      <c r="AJ11" s="374"/>
      <c r="AK11" s="374"/>
      <c r="AL11" s="565"/>
      <c r="AM11" s="480" t="s">
        <v>127</v>
      </c>
      <c r="AN11" s="380"/>
      <c r="AO11" s="380"/>
      <c r="AP11" s="380"/>
      <c r="AQ11" s="380"/>
      <c r="AR11" s="380"/>
      <c r="AS11" s="380"/>
      <c r="AT11" s="381"/>
      <c r="AU11" s="481" t="s">
        <v>128</v>
      </c>
      <c r="AV11" s="482"/>
      <c r="AW11" s="482"/>
      <c r="AX11" s="482"/>
      <c r="AY11" s="437" t="s">
        <v>129</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130</v>
      </c>
      <c r="CE11" s="383"/>
      <c r="CF11" s="383"/>
      <c r="CG11" s="383"/>
      <c r="CH11" s="383"/>
      <c r="CI11" s="383"/>
      <c r="CJ11" s="383"/>
      <c r="CK11" s="383"/>
      <c r="CL11" s="383"/>
      <c r="CM11" s="383"/>
      <c r="CN11" s="383"/>
      <c r="CO11" s="383"/>
      <c r="CP11" s="383"/>
      <c r="CQ11" s="383"/>
      <c r="CR11" s="383"/>
      <c r="CS11" s="464"/>
      <c r="CT11" s="526" t="s">
        <v>131</v>
      </c>
      <c r="CU11" s="527"/>
      <c r="CV11" s="527"/>
      <c r="CW11" s="527"/>
      <c r="CX11" s="527"/>
      <c r="CY11" s="527"/>
      <c r="CZ11" s="527"/>
      <c r="DA11" s="528"/>
      <c r="DB11" s="526" t="s">
        <v>132</v>
      </c>
      <c r="DC11" s="527"/>
      <c r="DD11" s="527"/>
      <c r="DE11" s="527"/>
      <c r="DF11" s="527"/>
      <c r="DG11" s="527"/>
      <c r="DH11" s="527"/>
      <c r="DI11" s="528"/>
    </row>
    <row r="12" spans="1:119" ht="18.75" customHeight="1" x14ac:dyDescent="0.15">
      <c r="A12" s="178"/>
      <c r="B12" s="529" t="s">
        <v>133</v>
      </c>
      <c r="C12" s="530"/>
      <c r="D12" s="530"/>
      <c r="E12" s="530"/>
      <c r="F12" s="530"/>
      <c r="G12" s="530"/>
      <c r="H12" s="530"/>
      <c r="I12" s="530"/>
      <c r="J12" s="530"/>
      <c r="K12" s="531"/>
      <c r="L12" s="538" t="s">
        <v>134</v>
      </c>
      <c r="M12" s="539"/>
      <c r="N12" s="539"/>
      <c r="O12" s="539"/>
      <c r="P12" s="539"/>
      <c r="Q12" s="540"/>
      <c r="R12" s="541">
        <v>477584</v>
      </c>
      <c r="S12" s="542"/>
      <c r="T12" s="542"/>
      <c r="U12" s="542"/>
      <c r="V12" s="543"/>
      <c r="W12" s="544" t="s">
        <v>1</v>
      </c>
      <c r="X12" s="482"/>
      <c r="Y12" s="482"/>
      <c r="Z12" s="482"/>
      <c r="AA12" s="482"/>
      <c r="AB12" s="545"/>
      <c r="AC12" s="546" t="s">
        <v>135</v>
      </c>
      <c r="AD12" s="547"/>
      <c r="AE12" s="547"/>
      <c r="AF12" s="547"/>
      <c r="AG12" s="548"/>
      <c r="AH12" s="546" t="s">
        <v>136</v>
      </c>
      <c r="AI12" s="547"/>
      <c r="AJ12" s="547"/>
      <c r="AK12" s="547"/>
      <c r="AL12" s="549"/>
      <c r="AM12" s="480" t="s">
        <v>137</v>
      </c>
      <c r="AN12" s="380"/>
      <c r="AO12" s="380"/>
      <c r="AP12" s="380"/>
      <c r="AQ12" s="380"/>
      <c r="AR12" s="380"/>
      <c r="AS12" s="380"/>
      <c r="AT12" s="381"/>
      <c r="AU12" s="481" t="s">
        <v>95</v>
      </c>
      <c r="AV12" s="482"/>
      <c r="AW12" s="482"/>
      <c r="AX12" s="482"/>
      <c r="AY12" s="437" t="s">
        <v>138</v>
      </c>
      <c r="AZ12" s="438"/>
      <c r="BA12" s="438"/>
      <c r="BB12" s="438"/>
      <c r="BC12" s="438"/>
      <c r="BD12" s="438"/>
      <c r="BE12" s="438"/>
      <c r="BF12" s="438"/>
      <c r="BG12" s="438"/>
      <c r="BH12" s="438"/>
      <c r="BI12" s="438"/>
      <c r="BJ12" s="438"/>
      <c r="BK12" s="438"/>
      <c r="BL12" s="438"/>
      <c r="BM12" s="439"/>
      <c r="BN12" s="423">
        <v>550000</v>
      </c>
      <c r="BO12" s="424"/>
      <c r="BP12" s="424"/>
      <c r="BQ12" s="424"/>
      <c r="BR12" s="424"/>
      <c r="BS12" s="424"/>
      <c r="BT12" s="424"/>
      <c r="BU12" s="425"/>
      <c r="BV12" s="423">
        <v>1300000</v>
      </c>
      <c r="BW12" s="424"/>
      <c r="BX12" s="424"/>
      <c r="BY12" s="424"/>
      <c r="BZ12" s="424"/>
      <c r="CA12" s="424"/>
      <c r="CB12" s="424"/>
      <c r="CC12" s="425"/>
      <c r="CD12" s="463" t="s">
        <v>139</v>
      </c>
      <c r="CE12" s="383"/>
      <c r="CF12" s="383"/>
      <c r="CG12" s="383"/>
      <c r="CH12" s="383"/>
      <c r="CI12" s="383"/>
      <c r="CJ12" s="383"/>
      <c r="CK12" s="383"/>
      <c r="CL12" s="383"/>
      <c r="CM12" s="383"/>
      <c r="CN12" s="383"/>
      <c r="CO12" s="383"/>
      <c r="CP12" s="383"/>
      <c r="CQ12" s="383"/>
      <c r="CR12" s="383"/>
      <c r="CS12" s="464"/>
      <c r="CT12" s="526" t="s">
        <v>140</v>
      </c>
      <c r="CU12" s="527"/>
      <c r="CV12" s="527"/>
      <c r="CW12" s="527"/>
      <c r="CX12" s="527"/>
      <c r="CY12" s="527"/>
      <c r="CZ12" s="527"/>
      <c r="DA12" s="528"/>
      <c r="DB12" s="526" t="s">
        <v>140</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141</v>
      </c>
      <c r="N13" s="508"/>
      <c r="O13" s="508"/>
      <c r="P13" s="508"/>
      <c r="Q13" s="509"/>
      <c r="R13" s="510">
        <v>474198</v>
      </c>
      <c r="S13" s="511"/>
      <c r="T13" s="511"/>
      <c r="U13" s="511"/>
      <c r="V13" s="512"/>
      <c r="W13" s="513" t="s">
        <v>142</v>
      </c>
      <c r="X13" s="409"/>
      <c r="Y13" s="409"/>
      <c r="Z13" s="409"/>
      <c r="AA13" s="409"/>
      <c r="AB13" s="410"/>
      <c r="AC13" s="376">
        <v>3817</v>
      </c>
      <c r="AD13" s="377"/>
      <c r="AE13" s="377"/>
      <c r="AF13" s="377"/>
      <c r="AG13" s="378"/>
      <c r="AH13" s="376">
        <v>4007</v>
      </c>
      <c r="AI13" s="377"/>
      <c r="AJ13" s="377"/>
      <c r="AK13" s="377"/>
      <c r="AL13" s="436"/>
      <c r="AM13" s="480" t="s">
        <v>143</v>
      </c>
      <c r="AN13" s="380"/>
      <c r="AO13" s="380"/>
      <c r="AP13" s="380"/>
      <c r="AQ13" s="380"/>
      <c r="AR13" s="380"/>
      <c r="AS13" s="380"/>
      <c r="AT13" s="381"/>
      <c r="AU13" s="481" t="s">
        <v>144</v>
      </c>
      <c r="AV13" s="482"/>
      <c r="AW13" s="482"/>
      <c r="AX13" s="482"/>
      <c r="AY13" s="437" t="s">
        <v>145</v>
      </c>
      <c r="AZ13" s="438"/>
      <c r="BA13" s="438"/>
      <c r="BB13" s="438"/>
      <c r="BC13" s="438"/>
      <c r="BD13" s="438"/>
      <c r="BE13" s="438"/>
      <c r="BF13" s="438"/>
      <c r="BG13" s="438"/>
      <c r="BH13" s="438"/>
      <c r="BI13" s="438"/>
      <c r="BJ13" s="438"/>
      <c r="BK13" s="438"/>
      <c r="BL13" s="438"/>
      <c r="BM13" s="439"/>
      <c r="BN13" s="423">
        <v>3059001</v>
      </c>
      <c r="BO13" s="424"/>
      <c r="BP13" s="424"/>
      <c r="BQ13" s="424"/>
      <c r="BR13" s="424"/>
      <c r="BS13" s="424"/>
      <c r="BT13" s="424"/>
      <c r="BU13" s="425"/>
      <c r="BV13" s="423">
        <v>-72744</v>
      </c>
      <c r="BW13" s="424"/>
      <c r="BX13" s="424"/>
      <c r="BY13" s="424"/>
      <c r="BZ13" s="424"/>
      <c r="CA13" s="424"/>
      <c r="CB13" s="424"/>
      <c r="CC13" s="425"/>
      <c r="CD13" s="463" t="s">
        <v>146</v>
      </c>
      <c r="CE13" s="383"/>
      <c r="CF13" s="383"/>
      <c r="CG13" s="383"/>
      <c r="CH13" s="383"/>
      <c r="CI13" s="383"/>
      <c r="CJ13" s="383"/>
      <c r="CK13" s="383"/>
      <c r="CL13" s="383"/>
      <c r="CM13" s="383"/>
      <c r="CN13" s="383"/>
      <c r="CO13" s="383"/>
      <c r="CP13" s="383"/>
      <c r="CQ13" s="383"/>
      <c r="CR13" s="383"/>
      <c r="CS13" s="464"/>
      <c r="CT13" s="420">
        <v>5.2</v>
      </c>
      <c r="CU13" s="421"/>
      <c r="CV13" s="421"/>
      <c r="CW13" s="421"/>
      <c r="CX13" s="421"/>
      <c r="CY13" s="421"/>
      <c r="CZ13" s="421"/>
      <c r="DA13" s="422"/>
      <c r="DB13" s="420">
        <v>5.2</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147</v>
      </c>
      <c r="M14" s="550"/>
      <c r="N14" s="550"/>
      <c r="O14" s="550"/>
      <c r="P14" s="550"/>
      <c r="Q14" s="551"/>
      <c r="R14" s="510">
        <v>478463</v>
      </c>
      <c r="S14" s="511"/>
      <c r="T14" s="511"/>
      <c r="U14" s="511"/>
      <c r="V14" s="512"/>
      <c r="W14" s="514"/>
      <c r="X14" s="412"/>
      <c r="Y14" s="412"/>
      <c r="Z14" s="412"/>
      <c r="AA14" s="412"/>
      <c r="AB14" s="413"/>
      <c r="AC14" s="503">
        <v>1.8</v>
      </c>
      <c r="AD14" s="504"/>
      <c r="AE14" s="504"/>
      <c r="AF14" s="504"/>
      <c r="AG14" s="505"/>
      <c r="AH14" s="503">
        <v>1.9</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148</v>
      </c>
      <c r="CE14" s="461"/>
      <c r="CF14" s="461"/>
      <c r="CG14" s="461"/>
      <c r="CH14" s="461"/>
      <c r="CI14" s="461"/>
      <c r="CJ14" s="461"/>
      <c r="CK14" s="461"/>
      <c r="CL14" s="461"/>
      <c r="CM14" s="461"/>
      <c r="CN14" s="461"/>
      <c r="CO14" s="461"/>
      <c r="CP14" s="461"/>
      <c r="CQ14" s="461"/>
      <c r="CR14" s="461"/>
      <c r="CS14" s="462"/>
      <c r="CT14" s="520">
        <v>27.8</v>
      </c>
      <c r="CU14" s="521"/>
      <c r="CV14" s="521"/>
      <c r="CW14" s="521"/>
      <c r="CX14" s="521"/>
      <c r="CY14" s="521"/>
      <c r="CZ14" s="521"/>
      <c r="DA14" s="522"/>
      <c r="DB14" s="520">
        <v>36.6</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149</v>
      </c>
      <c r="N15" s="508"/>
      <c r="O15" s="508"/>
      <c r="P15" s="508"/>
      <c r="Q15" s="509"/>
      <c r="R15" s="510">
        <v>474979</v>
      </c>
      <c r="S15" s="511"/>
      <c r="T15" s="511"/>
      <c r="U15" s="511"/>
      <c r="V15" s="512"/>
      <c r="W15" s="513" t="s">
        <v>150</v>
      </c>
      <c r="X15" s="409"/>
      <c r="Y15" s="409"/>
      <c r="Z15" s="409"/>
      <c r="AA15" s="409"/>
      <c r="AB15" s="410"/>
      <c r="AC15" s="376">
        <v>47670</v>
      </c>
      <c r="AD15" s="377"/>
      <c r="AE15" s="377"/>
      <c r="AF15" s="377"/>
      <c r="AG15" s="378"/>
      <c r="AH15" s="376">
        <v>47987</v>
      </c>
      <c r="AI15" s="377"/>
      <c r="AJ15" s="377"/>
      <c r="AK15" s="377"/>
      <c r="AL15" s="436"/>
      <c r="AM15" s="480"/>
      <c r="AN15" s="380"/>
      <c r="AO15" s="380"/>
      <c r="AP15" s="380"/>
      <c r="AQ15" s="380"/>
      <c r="AR15" s="380"/>
      <c r="AS15" s="380"/>
      <c r="AT15" s="381"/>
      <c r="AU15" s="481"/>
      <c r="AV15" s="482"/>
      <c r="AW15" s="482"/>
      <c r="AX15" s="482"/>
      <c r="AY15" s="449" t="s">
        <v>151</v>
      </c>
      <c r="AZ15" s="450"/>
      <c r="BA15" s="450"/>
      <c r="BB15" s="450"/>
      <c r="BC15" s="450"/>
      <c r="BD15" s="450"/>
      <c r="BE15" s="450"/>
      <c r="BF15" s="450"/>
      <c r="BG15" s="450"/>
      <c r="BH15" s="450"/>
      <c r="BI15" s="450"/>
      <c r="BJ15" s="450"/>
      <c r="BK15" s="450"/>
      <c r="BL15" s="450"/>
      <c r="BM15" s="451"/>
      <c r="BN15" s="452">
        <v>66586211</v>
      </c>
      <c r="BO15" s="453"/>
      <c r="BP15" s="453"/>
      <c r="BQ15" s="453"/>
      <c r="BR15" s="453"/>
      <c r="BS15" s="453"/>
      <c r="BT15" s="453"/>
      <c r="BU15" s="454"/>
      <c r="BV15" s="452">
        <v>68833438</v>
      </c>
      <c r="BW15" s="453"/>
      <c r="BX15" s="453"/>
      <c r="BY15" s="453"/>
      <c r="BZ15" s="453"/>
      <c r="CA15" s="453"/>
      <c r="CB15" s="453"/>
      <c r="CC15" s="454"/>
      <c r="CD15" s="523" t="s">
        <v>152</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153</v>
      </c>
      <c r="M16" s="498"/>
      <c r="N16" s="498"/>
      <c r="O16" s="498"/>
      <c r="P16" s="498"/>
      <c r="Q16" s="499"/>
      <c r="R16" s="500" t="s">
        <v>154</v>
      </c>
      <c r="S16" s="501"/>
      <c r="T16" s="501"/>
      <c r="U16" s="501"/>
      <c r="V16" s="502"/>
      <c r="W16" s="514"/>
      <c r="X16" s="412"/>
      <c r="Y16" s="412"/>
      <c r="Z16" s="412"/>
      <c r="AA16" s="412"/>
      <c r="AB16" s="413"/>
      <c r="AC16" s="503">
        <v>22</v>
      </c>
      <c r="AD16" s="504"/>
      <c r="AE16" s="504"/>
      <c r="AF16" s="504"/>
      <c r="AG16" s="505"/>
      <c r="AH16" s="503">
        <v>22.7</v>
      </c>
      <c r="AI16" s="504"/>
      <c r="AJ16" s="504"/>
      <c r="AK16" s="504"/>
      <c r="AL16" s="506"/>
      <c r="AM16" s="480"/>
      <c r="AN16" s="380"/>
      <c r="AO16" s="380"/>
      <c r="AP16" s="380"/>
      <c r="AQ16" s="380"/>
      <c r="AR16" s="380"/>
      <c r="AS16" s="380"/>
      <c r="AT16" s="381"/>
      <c r="AU16" s="481"/>
      <c r="AV16" s="482"/>
      <c r="AW16" s="482"/>
      <c r="AX16" s="482"/>
      <c r="AY16" s="437" t="s">
        <v>155</v>
      </c>
      <c r="AZ16" s="438"/>
      <c r="BA16" s="438"/>
      <c r="BB16" s="438"/>
      <c r="BC16" s="438"/>
      <c r="BD16" s="438"/>
      <c r="BE16" s="438"/>
      <c r="BF16" s="438"/>
      <c r="BG16" s="438"/>
      <c r="BH16" s="438"/>
      <c r="BI16" s="438"/>
      <c r="BJ16" s="438"/>
      <c r="BK16" s="438"/>
      <c r="BL16" s="438"/>
      <c r="BM16" s="439"/>
      <c r="BN16" s="423">
        <v>77508012</v>
      </c>
      <c r="BO16" s="424"/>
      <c r="BP16" s="424"/>
      <c r="BQ16" s="424"/>
      <c r="BR16" s="424"/>
      <c r="BS16" s="424"/>
      <c r="BT16" s="424"/>
      <c r="BU16" s="425"/>
      <c r="BV16" s="423">
        <v>76310640</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156</v>
      </c>
      <c r="N17" s="517"/>
      <c r="O17" s="517"/>
      <c r="P17" s="517"/>
      <c r="Q17" s="518"/>
      <c r="R17" s="500" t="s">
        <v>154</v>
      </c>
      <c r="S17" s="501"/>
      <c r="T17" s="501"/>
      <c r="U17" s="501"/>
      <c r="V17" s="502"/>
      <c r="W17" s="513" t="s">
        <v>157</v>
      </c>
      <c r="X17" s="409"/>
      <c r="Y17" s="409"/>
      <c r="Z17" s="409"/>
      <c r="AA17" s="409"/>
      <c r="AB17" s="410"/>
      <c r="AC17" s="376">
        <v>164915</v>
      </c>
      <c r="AD17" s="377"/>
      <c r="AE17" s="377"/>
      <c r="AF17" s="377"/>
      <c r="AG17" s="378"/>
      <c r="AH17" s="376">
        <v>159286</v>
      </c>
      <c r="AI17" s="377"/>
      <c r="AJ17" s="377"/>
      <c r="AK17" s="377"/>
      <c r="AL17" s="436"/>
      <c r="AM17" s="480"/>
      <c r="AN17" s="380"/>
      <c r="AO17" s="380"/>
      <c r="AP17" s="380"/>
      <c r="AQ17" s="380"/>
      <c r="AR17" s="380"/>
      <c r="AS17" s="380"/>
      <c r="AT17" s="381"/>
      <c r="AU17" s="481"/>
      <c r="AV17" s="482"/>
      <c r="AW17" s="482"/>
      <c r="AX17" s="482"/>
      <c r="AY17" s="437" t="s">
        <v>158</v>
      </c>
      <c r="AZ17" s="438"/>
      <c r="BA17" s="438"/>
      <c r="BB17" s="438"/>
      <c r="BC17" s="438"/>
      <c r="BD17" s="438"/>
      <c r="BE17" s="438"/>
      <c r="BF17" s="438"/>
      <c r="BG17" s="438"/>
      <c r="BH17" s="438"/>
      <c r="BI17" s="438"/>
      <c r="BJ17" s="438"/>
      <c r="BK17" s="438"/>
      <c r="BL17" s="438"/>
      <c r="BM17" s="439"/>
      <c r="BN17" s="423">
        <v>84965756</v>
      </c>
      <c r="BO17" s="424"/>
      <c r="BP17" s="424"/>
      <c r="BQ17" s="424"/>
      <c r="BR17" s="424"/>
      <c r="BS17" s="424"/>
      <c r="BT17" s="424"/>
      <c r="BU17" s="425"/>
      <c r="BV17" s="423">
        <v>87796561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159</v>
      </c>
      <c r="C18" s="474"/>
      <c r="D18" s="474"/>
      <c r="E18" s="475"/>
      <c r="F18" s="475"/>
      <c r="G18" s="475"/>
      <c r="H18" s="475"/>
      <c r="I18" s="475"/>
      <c r="J18" s="475"/>
      <c r="K18" s="475"/>
      <c r="L18" s="476">
        <v>502.39</v>
      </c>
      <c r="M18" s="476"/>
      <c r="N18" s="476"/>
      <c r="O18" s="476"/>
      <c r="P18" s="476"/>
      <c r="Q18" s="476"/>
      <c r="R18" s="477"/>
      <c r="S18" s="477"/>
      <c r="T18" s="477"/>
      <c r="U18" s="477"/>
      <c r="V18" s="478"/>
      <c r="W18" s="494"/>
      <c r="X18" s="495"/>
      <c r="Y18" s="495"/>
      <c r="Z18" s="495"/>
      <c r="AA18" s="495"/>
      <c r="AB18" s="519"/>
      <c r="AC18" s="393">
        <v>76.2</v>
      </c>
      <c r="AD18" s="394"/>
      <c r="AE18" s="394"/>
      <c r="AF18" s="394"/>
      <c r="AG18" s="479"/>
      <c r="AH18" s="393">
        <v>75.400000000000006</v>
      </c>
      <c r="AI18" s="394"/>
      <c r="AJ18" s="394"/>
      <c r="AK18" s="394"/>
      <c r="AL18" s="395"/>
      <c r="AM18" s="480"/>
      <c r="AN18" s="380"/>
      <c r="AO18" s="380"/>
      <c r="AP18" s="380"/>
      <c r="AQ18" s="380"/>
      <c r="AR18" s="380"/>
      <c r="AS18" s="380"/>
      <c r="AT18" s="381"/>
      <c r="AU18" s="481"/>
      <c r="AV18" s="482"/>
      <c r="AW18" s="482"/>
      <c r="AX18" s="482"/>
      <c r="AY18" s="437" t="s">
        <v>160</v>
      </c>
      <c r="AZ18" s="438"/>
      <c r="BA18" s="438"/>
      <c r="BB18" s="438"/>
      <c r="BC18" s="438"/>
      <c r="BD18" s="438"/>
      <c r="BE18" s="438"/>
      <c r="BF18" s="438"/>
      <c r="BG18" s="438"/>
      <c r="BH18" s="438"/>
      <c r="BI18" s="438"/>
      <c r="BJ18" s="438"/>
      <c r="BK18" s="438"/>
      <c r="BL18" s="438"/>
      <c r="BM18" s="439"/>
      <c r="BN18" s="423">
        <v>99973542</v>
      </c>
      <c r="BO18" s="424"/>
      <c r="BP18" s="424"/>
      <c r="BQ18" s="424"/>
      <c r="BR18" s="424"/>
      <c r="BS18" s="424"/>
      <c r="BT18" s="424"/>
      <c r="BU18" s="425"/>
      <c r="BV18" s="423">
        <v>97760768</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161</v>
      </c>
      <c r="C19" s="474"/>
      <c r="D19" s="474"/>
      <c r="E19" s="475"/>
      <c r="F19" s="475"/>
      <c r="G19" s="475"/>
      <c r="H19" s="475"/>
      <c r="I19" s="475"/>
      <c r="J19" s="475"/>
      <c r="K19" s="475"/>
      <c r="L19" s="483">
        <v>947</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162</v>
      </c>
      <c r="AZ19" s="438"/>
      <c r="BA19" s="438"/>
      <c r="BB19" s="438"/>
      <c r="BC19" s="438"/>
      <c r="BD19" s="438"/>
      <c r="BE19" s="438"/>
      <c r="BF19" s="438"/>
      <c r="BG19" s="438"/>
      <c r="BH19" s="438"/>
      <c r="BI19" s="438"/>
      <c r="BJ19" s="438"/>
      <c r="BK19" s="438"/>
      <c r="BL19" s="438"/>
      <c r="BM19" s="439"/>
      <c r="BN19" s="423">
        <v>127376406</v>
      </c>
      <c r="BO19" s="424"/>
      <c r="BP19" s="424"/>
      <c r="BQ19" s="424"/>
      <c r="BR19" s="424"/>
      <c r="BS19" s="424"/>
      <c r="BT19" s="424"/>
      <c r="BU19" s="425"/>
      <c r="BV19" s="423">
        <v>117268142</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163</v>
      </c>
      <c r="C20" s="474"/>
      <c r="D20" s="474"/>
      <c r="E20" s="475"/>
      <c r="F20" s="475"/>
      <c r="G20" s="475"/>
      <c r="H20" s="475"/>
      <c r="I20" s="475"/>
      <c r="J20" s="475"/>
      <c r="K20" s="475"/>
      <c r="L20" s="483">
        <v>209539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165</v>
      </c>
      <c r="C22" s="400"/>
      <c r="D22" s="401"/>
      <c r="E22" s="408" t="s">
        <v>1</v>
      </c>
      <c r="F22" s="409"/>
      <c r="G22" s="409"/>
      <c r="H22" s="409"/>
      <c r="I22" s="409"/>
      <c r="J22" s="409"/>
      <c r="K22" s="410"/>
      <c r="L22" s="408" t="s">
        <v>166</v>
      </c>
      <c r="M22" s="409"/>
      <c r="N22" s="409"/>
      <c r="O22" s="409"/>
      <c r="P22" s="410"/>
      <c r="Q22" s="414" t="s">
        <v>167</v>
      </c>
      <c r="R22" s="415"/>
      <c r="S22" s="415"/>
      <c r="T22" s="415"/>
      <c r="U22" s="415"/>
      <c r="V22" s="416"/>
      <c r="W22" s="465" t="s">
        <v>168</v>
      </c>
      <c r="X22" s="400"/>
      <c r="Y22" s="401"/>
      <c r="Z22" s="408" t="s">
        <v>1</v>
      </c>
      <c r="AA22" s="409"/>
      <c r="AB22" s="409"/>
      <c r="AC22" s="409"/>
      <c r="AD22" s="409"/>
      <c r="AE22" s="409"/>
      <c r="AF22" s="409"/>
      <c r="AG22" s="410"/>
      <c r="AH22" s="426" t="s">
        <v>169</v>
      </c>
      <c r="AI22" s="409"/>
      <c r="AJ22" s="409"/>
      <c r="AK22" s="409"/>
      <c r="AL22" s="410"/>
      <c r="AM22" s="426" t="s">
        <v>170</v>
      </c>
      <c r="AN22" s="427"/>
      <c r="AO22" s="427"/>
      <c r="AP22" s="427"/>
      <c r="AQ22" s="427"/>
      <c r="AR22" s="428"/>
      <c r="AS22" s="414" t="s">
        <v>167</v>
      </c>
      <c r="AT22" s="415"/>
      <c r="AU22" s="415"/>
      <c r="AV22" s="415"/>
      <c r="AW22" s="415"/>
      <c r="AX22" s="432"/>
      <c r="AY22" s="449" t="s">
        <v>171</v>
      </c>
      <c r="AZ22" s="450"/>
      <c r="BA22" s="450"/>
      <c r="BB22" s="450"/>
      <c r="BC22" s="450"/>
      <c r="BD22" s="450"/>
      <c r="BE22" s="450"/>
      <c r="BF22" s="450"/>
      <c r="BG22" s="450"/>
      <c r="BH22" s="450"/>
      <c r="BI22" s="450"/>
      <c r="BJ22" s="450"/>
      <c r="BK22" s="450"/>
      <c r="BL22" s="450"/>
      <c r="BM22" s="451"/>
      <c r="BN22" s="452">
        <v>164277027</v>
      </c>
      <c r="BO22" s="453"/>
      <c r="BP22" s="453"/>
      <c r="BQ22" s="453"/>
      <c r="BR22" s="453"/>
      <c r="BS22" s="453"/>
      <c r="BT22" s="453"/>
      <c r="BU22" s="454"/>
      <c r="BV22" s="452">
        <v>168223780</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172</v>
      </c>
      <c r="AZ23" s="438"/>
      <c r="BA23" s="438"/>
      <c r="BB23" s="438"/>
      <c r="BC23" s="438"/>
      <c r="BD23" s="438"/>
      <c r="BE23" s="438"/>
      <c r="BF23" s="438"/>
      <c r="BG23" s="438"/>
      <c r="BH23" s="438"/>
      <c r="BI23" s="438"/>
      <c r="BJ23" s="438"/>
      <c r="BK23" s="438"/>
      <c r="BL23" s="438"/>
      <c r="BM23" s="439"/>
      <c r="BN23" s="423">
        <v>137095350</v>
      </c>
      <c r="BO23" s="424"/>
      <c r="BP23" s="424"/>
      <c r="BQ23" s="424"/>
      <c r="BR23" s="424"/>
      <c r="BS23" s="424"/>
      <c r="BT23" s="424"/>
      <c r="BU23" s="425"/>
      <c r="BV23" s="423">
        <v>138092249</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173</v>
      </c>
      <c r="F24" s="380"/>
      <c r="G24" s="380"/>
      <c r="H24" s="380"/>
      <c r="I24" s="380"/>
      <c r="J24" s="380"/>
      <c r="K24" s="381"/>
      <c r="L24" s="376">
        <v>1</v>
      </c>
      <c r="M24" s="377"/>
      <c r="N24" s="377"/>
      <c r="O24" s="377"/>
      <c r="P24" s="378"/>
      <c r="Q24" s="376">
        <v>9299</v>
      </c>
      <c r="R24" s="377"/>
      <c r="S24" s="377"/>
      <c r="T24" s="377"/>
      <c r="U24" s="377"/>
      <c r="V24" s="378"/>
      <c r="W24" s="466"/>
      <c r="X24" s="403"/>
      <c r="Y24" s="404"/>
      <c r="Z24" s="379" t="s">
        <v>174</v>
      </c>
      <c r="AA24" s="380"/>
      <c r="AB24" s="380"/>
      <c r="AC24" s="380"/>
      <c r="AD24" s="380"/>
      <c r="AE24" s="380"/>
      <c r="AF24" s="380"/>
      <c r="AG24" s="381"/>
      <c r="AH24" s="376">
        <v>2917</v>
      </c>
      <c r="AI24" s="377"/>
      <c r="AJ24" s="377"/>
      <c r="AK24" s="377"/>
      <c r="AL24" s="378"/>
      <c r="AM24" s="376">
        <v>9066036</v>
      </c>
      <c r="AN24" s="377"/>
      <c r="AO24" s="377"/>
      <c r="AP24" s="377"/>
      <c r="AQ24" s="377"/>
      <c r="AR24" s="378"/>
      <c r="AS24" s="376">
        <v>3108</v>
      </c>
      <c r="AT24" s="377"/>
      <c r="AU24" s="377"/>
      <c r="AV24" s="377"/>
      <c r="AW24" s="377"/>
      <c r="AX24" s="436"/>
      <c r="AY24" s="396" t="s">
        <v>175</v>
      </c>
      <c r="AZ24" s="397"/>
      <c r="BA24" s="397"/>
      <c r="BB24" s="397"/>
      <c r="BC24" s="397"/>
      <c r="BD24" s="397"/>
      <c r="BE24" s="397"/>
      <c r="BF24" s="397"/>
      <c r="BG24" s="397"/>
      <c r="BH24" s="397"/>
      <c r="BI24" s="397"/>
      <c r="BJ24" s="397"/>
      <c r="BK24" s="397"/>
      <c r="BL24" s="397"/>
      <c r="BM24" s="398"/>
      <c r="BN24" s="423">
        <v>97440320</v>
      </c>
      <c r="BO24" s="424"/>
      <c r="BP24" s="424"/>
      <c r="BQ24" s="424"/>
      <c r="BR24" s="424"/>
      <c r="BS24" s="424"/>
      <c r="BT24" s="424"/>
      <c r="BU24" s="425"/>
      <c r="BV24" s="423">
        <v>102724564</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176</v>
      </c>
      <c r="F25" s="380"/>
      <c r="G25" s="380"/>
      <c r="H25" s="380"/>
      <c r="I25" s="380"/>
      <c r="J25" s="380"/>
      <c r="K25" s="381"/>
      <c r="L25" s="376">
        <v>3</v>
      </c>
      <c r="M25" s="377"/>
      <c r="N25" s="377"/>
      <c r="O25" s="377"/>
      <c r="P25" s="378"/>
      <c r="Q25" s="376">
        <v>7512</v>
      </c>
      <c r="R25" s="377"/>
      <c r="S25" s="377"/>
      <c r="T25" s="377"/>
      <c r="U25" s="377"/>
      <c r="V25" s="378"/>
      <c r="W25" s="466"/>
      <c r="X25" s="403"/>
      <c r="Y25" s="404"/>
      <c r="Z25" s="379" t="s">
        <v>177</v>
      </c>
      <c r="AA25" s="380"/>
      <c r="AB25" s="380"/>
      <c r="AC25" s="380"/>
      <c r="AD25" s="380"/>
      <c r="AE25" s="380"/>
      <c r="AF25" s="380"/>
      <c r="AG25" s="381"/>
      <c r="AH25" s="376">
        <v>479</v>
      </c>
      <c r="AI25" s="377"/>
      <c r="AJ25" s="377"/>
      <c r="AK25" s="377"/>
      <c r="AL25" s="378"/>
      <c r="AM25" s="376">
        <v>1414966</v>
      </c>
      <c r="AN25" s="377"/>
      <c r="AO25" s="377"/>
      <c r="AP25" s="377"/>
      <c r="AQ25" s="377"/>
      <c r="AR25" s="378"/>
      <c r="AS25" s="376">
        <v>2954</v>
      </c>
      <c r="AT25" s="377"/>
      <c r="AU25" s="377"/>
      <c r="AV25" s="377"/>
      <c r="AW25" s="377"/>
      <c r="AX25" s="436"/>
      <c r="AY25" s="449" t="s">
        <v>178</v>
      </c>
      <c r="AZ25" s="450"/>
      <c r="BA25" s="450"/>
      <c r="BB25" s="450"/>
      <c r="BC25" s="450"/>
      <c r="BD25" s="450"/>
      <c r="BE25" s="450"/>
      <c r="BF25" s="450"/>
      <c r="BG25" s="450"/>
      <c r="BH25" s="450"/>
      <c r="BI25" s="450"/>
      <c r="BJ25" s="450"/>
      <c r="BK25" s="450"/>
      <c r="BL25" s="450"/>
      <c r="BM25" s="451"/>
      <c r="BN25" s="452">
        <v>47897032</v>
      </c>
      <c r="BO25" s="453"/>
      <c r="BP25" s="453"/>
      <c r="BQ25" s="453"/>
      <c r="BR25" s="453"/>
      <c r="BS25" s="453"/>
      <c r="BT25" s="453"/>
      <c r="BU25" s="454"/>
      <c r="BV25" s="452">
        <v>39935125</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179</v>
      </c>
      <c r="F26" s="380"/>
      <c r="G26" s="380"/>
      <c r="H26" s="380"/>
      <c r="I26" s="380"/>
      <c r="J26" s="380"/>
      <c r="K26" s="381"/>
      <c r="L26" s="376">
        <v>1</v>
      </c>
      <c r="M26" s="377"/>
      <c r="N26" s="377"/>
      <c r="O26" s="377"/>
      <c r="P26" s="378"/>
      <c r="Q26" s="376">
        <v>6978</v>
      </c>
      <c r="R26" s="377"/>
      <c r="S26" s="377"/>
      <c r="T26" s="377"/>
      <c r="U26" s="377"/>
      <c r="V26" s="378"/>
      <c r="W26" s="466"/>
      <c r="X26" s="403"/>
      <c r="Y26" s="404"/>
      <c r="Z26" s="379" t="s">
        <v>180</v>
      </c>
      <c r="AA26" s="434"/>
      <c r="AB26" s="434"/>
      <c r="AC26" s="434"/>
      <c r="AD26" s="434"/>
      <c r="AE26" s="434"/>
      <c r="AF26" s="434"/>
      <c r="AG26" s="435"/>
      <c r="AH26" s="376">
        <v>264</v>
      </c>
      <c r="AI26" s="377"/>
      <c r="AJ26" s="377"/>
      <c r="AK26" s="377"/>
      <c r="AL26" s="378"/>
      <c r="AM26" s="376">
        <v>887304</v>
      </c>
      <c r="AN26" s="377"/>
      <c r="AO26" s="377"/>
      <c r="AP26" s="377"/>
      <c r="AQ26" s="377"/>
      <c r="AR26" s="378"/>
      <c r="AS26" s="376">
        <v>3361</v>
      </c>
      <c r="AT26" s="377"/>
      <c r="AU26" s="377"/>
      <c r="AV26" s="377"/>
      <c r="AW26" s="377"/>
      <c r="AX26" s="436"/>
      <c r="AY26" s="463" t="s">
        <v>181</v>
      </c>
      <c r="AZ26" s="383"/>
      <c r="BA26" s="383"/>
      <c r="BB26" s="383"/>
      <c r="BC26" s="383"/>
      <c r="BD26" s="383"/>
      <c r="BE26" s="383"/>
      <c r="BF26" s="383"/>
      <c r="BG26" s="383"/>
      <c r="BH26" s="383"/>
      <c r="BI26" s="383"/>
      <c r="BJ26" s="383"/>
      <c r="BK26" s="383"/>
      <c r="BL26" s="383"/>
      <c r="BM26" s="464"/>
      <c r="BN26" s="423" t="s">
        <v>182</v>
      </c>
      <c r="BO26" s="424"/>
      <c r="BP26" s="424"/>
      <c r="BQ26" s="424"/>
      <c r="BR26" s="424"/>
      <c r="BS26" s="424"/>
      <c r="BT26" s="424"/>
      <c r="BU26" s="425"/>
      <c r="BV26" s="423" t="s">
        <v>182</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183</v>
      </c>
      <c r="F27" s="380"/>
      <c r="G27" s="380"/>
      <c r="H27" s="380"/>
      <c r="I27" s="380"/>
      <c r="J27" s="380"/>
      <c r="K27" s="381"/>
      <c r="L27" s="376">
        <v>1</v>
      </c>
      <c r="M27" s="377"/>
      <c r="N27" s="377"/>
      <c r="O27" s="377"/>
      <c r="P27" s="378"/>
      <c r="Q27" s="376">
        <v>7660</v>
      </c>
      <c r="R27" s="377"/>
      <c r="S27" s="377"/>
      <c r="T27" s="377"/>
      <c r="U27" s="377"/>
      <c r="V27" s="378"/>
      <c r="W27" s="466"/>
      <c r="X27" s="403"/>
      <c r="Y27" s="404"/>
      <c r="Z27" s="379" t="s">
        <v>184</v>
      </c>
      <c r="AA27" s="380"/>
      <c r="AB27" s="380"/>
      <c r="AC27" s="380"/>
      <c r="AD27" s="380"/>
      <c r="AE27" s="380"/>
      <c r="AF27" s="380"/>
      <c r="AG27" s="381"/>
      <c r="AH27" s="376">
        <v>116</v>
      </c>
      <c r="AI27" s="377"/>
      <c r="AJ27" s="377"/>
      <c r="AK27" s="377"/>
      <c r="AL27" s="378"/>
      <c r="AM27" s="376">
        <v>382029</v>
      </c>
      <c r="AN27" s="377"/>
      <c r="AO27" s="377"/>
      <c r="AP27" s="377"/>
      <c r="AQ27" s="377"/>
      <c r="AR27" s="378"/>
      <c r="AS27" s="376">
        <v>3293</v>
      </c>
      <c r="AT27" s="377"/>
      <c r="AU27" s="377"/>
      <c r="AV27" s="377"/>
      <c r="AW27" s="377"/>
      <c r="AX27" s="436"/>
      <c r="AY27" s="460" t="s">
        <v>185</v>
      </c>
      <c r="AZ27" s="461"/>
      <c r="BA27" s="461"/>
      <c r="BB27" s="461"/>
      <c r="BC27" s="461"/>
      <c r="BD27" s="461"/>
      <c r="BE27" s="461"/>
      <c r="BF27" s="461"/>
      <c r="BG27" s="461"/>
      <c r="BH27" s="461"/>
      <c r="BI27" s="461"/>
      <c r="BJ27" s="461"/>
      <c r="BK27" s="461"/>
      <c r="BL27" s="461"/>
      <c r="BM27" s="462"/>
      <c r="BN27" s="457">
        <v>470183</v>
      </c>
      <c r="BO27" s="458"/>
      <c r="BP27" s="458"/>
      <c r="BQ27" s="458"/>
      <c r="BR27" s="458"/>
      <c r="BS27" s="458"/>
      <c r="BT27" s="458"/>
      <c r="BU27" s="459"/>
      <c r="BV27" s="457">
        <v>470183</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186</v>
      </c>
      <c r="F28" s="380"/>
      <c r="G28" s="380"/>
      <c r="H28" s="380"/>
      <c r="I28" s="380"/>
      <c r="J28" s="380"/>
      <c r="K28" s="381"/>
      <c r="L28" s="376">
        <v>1</v>
      </c>
      <c r="M28" s="377"/>
      <c r="N28" s="377"/>
      <c r="O28" s="377"/>
      <c r="P28" s="378"/>
      <c r="Q28" s="376">
        <v>6950</v>
      </c>
      <c r="R28" s="377"/>
      <c r="S28" s="377"/>
      <c r="T28" s="377"/>
      <c r="U28" s="377"/>
      <c r="V28" s="378"/>
      <c r="W28" s="466"/>
      <c r="X28" s="403"/>
      <c r="Y28" s="404"/>
      <c r="Z28" s="379" t="s">
        <v>187</v>
      </c>
      <c r="AA28" s="380"/>
      <c r="AB28" s="380"/>
      <c r="AC28" s="380"/>
      <c r="AD28" s="380"/>
      <c r="AE28" s="380"/>
      <c r="AF28" s="380"/>
      <c r="AG28" s="381"/>
      <c r="AH28" s="376" t="s">
        <v>188</v>
      </c>
      <c r="AI28" s="377"/>
      <c r="AJ28" s="377"/>
      <c r="AK28" s="377"/>
      <c r="AL28" s="378"/>
      <c r="AM28" s="376" t="s">
        <v>189</v>
      </c>
      <c r="AN28" s="377"/>
      <c r="AO28" s="377"/>
      <c r="AP28" s="377"/>
      <c r="AQ28" s="377"/>
      <c r="AR28" s="378"/>
      <c r="AS28" s="376" t="s">
        <v>188</v>
      </c>
      <c r="AT28" s="377"/>
      <c r="AU28" s="377"/>
      <c r="AV28" s="377"/>
      <c r="AW28" s="377"/>
      <c r="AX28" s="436"/>
      <c r="AY28" s="440" t="s">
        <v>190</v>
      </c>
      <c r="AZ28" s="441"/>
      <c r="BA28" s="441"/>
      <c r="BB28" s="442"/>
      <c r="BC28" s="449" t="s">
        <v>49</v>
      </c>
      <c r="BD28" s="450"/>
      <c r="BE28" s="450"/>
      <c r="BF28" s="450"/>
      <c r="BG28" s="450"/>
      <c r="BH28" s="450"/>
      <c r="BI28" s="450"/>
      <c r="BJ28" s="450"/>
      <c r="BK28" s="450"/>
      <c r="BL28" s="450"/>
      <c r="BM28" s="451"/>
      <c r="BN28" s="452">
        <v>4909920</v>
      </c>
      <c r="BO28" s="453"/>
      <c r="BP28" s="453"/>
      <c r="BQ28" s="453"/>
      <c r="BR28" s="453"/>
      <c r="BS28" s="453"/>
      <c r="BT28" s="453"/>
      <c r="BU28" s="454"/>
      <c r="BV28" s="452">
        <v>5457856</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191</v>
      </c>
      <c r="F29" s="380"/>
      <c r="G29" s="380"/>
      <c r="H29" s="380"/>
      <c r="I29" s="380"/>
      <c r="J29" s="380"/>
      <c r="K29" s="381"/>
      <c r="L29" s="376">
        <v>42</v>
      </c>
      <c r="M29" s="377"/>
      <c r="N29" s="377"/>
      <c r="O29" s="377"/>
      <c r="P29" s="378"/>
      <c r="Q29" s="376">
        <v>6410</v>
      </c>
      <c r="R29" s="377"/>
      <c r="S29" s="377"/>
      <c r="T29" s="377"/>
      <c r="U29" s="377"/>
      <c r="V29" s="378"/>
      <c r="W29" s="467"/>
      <c r="X29" s="468"/>
      <c r="Y29" s="469"/>
      <c r="Z29" s="379" t="s">
        <v>192</v>
      </c>
      <c r="AA29" s="380"/>
      <c r="AB29" s="380"/>
      <c r="AC29" s="380"/>
      <c r="AD29" s="380"/>
      <c r="AE29" s="380"/>
      <c r="AF29" s="380"/>
      <c r="AG29" s="381"/>
      <c r="AH29" s="376">
        <v>3033</v>
      </c>
      <c r="AI29" s="377"/>
      <c r="AJ29" s="377"/>
      <c r="AK29" s="377"/>
      <c r="AL29" s="378"/>
      <c r="AM29" s="376">
        <v>9448065</v>
      </c>
      <c r="AN29" s="377"/>
      <c r="AO29" s="377"/>
      <c r="AP29" s="377"/>
      <c r="AQ29" s="377"/>
      <c r="AR29" s="378"/>
      <c r="AS29" s="376">
        <v>3115</v>
      </c>
      <c r="AT29" s="377"/>
      <c r="AU29" s="377"/>
      <c r="AV29" s="377"/>
      <c r="AW29" s="377"/>
      <c r="AX29" s="436"/>
      <c r="AY29" s="443"/>
      <c r="AZ29" s="444"/>
      <c r="BA29" s="444"/>
      <c r="BB29" s="445"/>
      <c r="BC29" s="437" t="s">
        <v>193</v>
      </c>
      <c r="BD29" s="438"/>
      <c r="BE29" s="438"/>
      <c r="BF29" s="438"/>
      <c r="BG29" s="438"/>
      <c r="BH29" s="438"/>
      <c r="BI29" s="438"/>
      <c r="BJ29" s="438"/>
      <c r="BK29" s="438"/>
      <c r="BL29" s="438"/>
      <c r="BM29" s="439"/>
      <c r="BN29" s="423">
        <v>3506539</v>
      </c>
      <c r="BO29" s="424"/>
      <c r="BP29" s="424"/>
      <c r="BQ29" s="424"/>
      <c r="BR29" s="424"/>
      <c r="BS29" s="424"/>
      <c r="BT29" s="424"/>
      <c r="BU29" s="425"/>
      <c r="BV29" s="423">
        <v>3506407</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194</v>
      </c>
      <c r="X30" s="391"/>
      <c r="Y30" s="391"/>
      <c r="Z30" s="391"/>
      <c r="AA30" s="391"/>
      <c r="AB30" s="391"/>
      <c r="AC30" s="391"/>
      <c r="AD30" s="391"/>
      <c r="AE30" s="391"/>
      <c r="AF30" s="391"/>
      <c r="AG30" s="392"/>
      <c r="AH30" s="393">
        <v>100.2</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51</v>
      </c>
      <c r="BD30" s="397"/>
      <c r="BE30" s="397"/>
      <c r="BF30" s="397"/>
      <c r="BG30" s="397"/>
      <c r="BH30" s="397"/>
      <c r="BI30" s="397"/>
      <c r="BJ30" s="397"/>
      <c r="BK30" s="397"/>
      <c r="BL30" s="397"/>
      <c r="BM30" s="398"/>
      <c r="BN30" s="457">
        <v>15607583</v>
      </c>
      <c r="BO30" s="458"/>
      <c r="BP30" s="458"/>
      <c r="BQ30" s="458"/>
      <c r="BR30" s="458"/>
      <c r="BS30" s="458"/>
      <c r="BT30" s="458"/>
      <c r="BU30" s="459"/>
      <c r="BV30" s="457">
        <v>15293881</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7" customHeight="1" x14ac:dyDescent="0.15">
      <c r="A31" s="178"/>
      <c r="B31" s="200"/>
      <c r="DI31" s="201"/>
    </row>
    <row r="32" spans="1:113" ht="13.7" customHeight="1" x14ac:dyDescent="0.15">
      <c r="A32" s="178"/>
      <c r="B32" s="202"/>
      <c r="C32" s="382" t="s">
        <v>195</v>
      </c>
      <c r="D32" s="382"/>
      <c r="E32" s="382"/>
      <c r="F32" s="382"/>
      <c r="G32" s="382"/>
      <c r="H32" s="382"/>
      <c r="I32" s="382"/>
      <c r="J32" s="382"/>
      <c r="K32" s="382"/>
      <c r="L32" s="382"/>
      <c r="M32" s="382"/>
      <c r="N32" s="382"/>
      <c r="O32" s="382"/>
      <c r="P32" s="382"/>
      <c r="Q32" s="382"/>
      <c r="R32" s="382"/>
      <c r="S32" s="382"/>
      <c r="U32" s="383" t="s">
        <v>196</v>
      </c>
      <c r="V32" s="383"/>
      <c r="W32" s="383"/>
      <c r="X32" s="383"/>
      <c r="Y32" s="383"/>
      <c r="Z32" s="383"/>
      <c r="AA32" s="383"/>
      <c r="AB32" s="383"/>
      <c r="AC32" s="383"/>
      <c r="AD32" s="383"/>
      <c r="AE32" s="383"/>
      <c r="AF32" s="383"/>
      <c r="AG32" s="383"/>
      <c r="AH32" s="383"/>
      <c r="AI32" s="383"/>
      <c r="AJ32" s="383"/>
      <c r="AK32" s="383"/>
      <c r="AM32" s="383" t="s">
        <v>197</v>
      </c>
      <c r="AN32" s="383"/>
      <c r="AO32" s="383"/>
      <c r="AP32" s="383"/>
      <c r="AQ32" s="383"/>
      <c r="AR32" s="383"/>
      <c r="AS32" s="383"/>
      <c r="AT32" s="383"/>
      <c r="AU32" s="383"/>
      <c r="AV32" s="383"/>
      <c r="AW32" s="383"/>
      <c r="AX32" s="383"/>
      <c r="AY32" s="383"/>
      <c r="AZ32" s="383"/>
      <c r="BA32" s="383"/>
      <c r="BB32" s="383"/>
      <c r="BC32" s="383"/>
      <c r="BE32" s="383" t="s">
        <v>198</v>
      </c>
      <c r="BF32" s="383"/>
      <c r="BG32" s="383"/>
      <c r="BH32" s="383"/>
      <c r="BI32" s="383"/>
      <c r="BJ32" s="383"/>
      <c r="BK32" s="383"/>
      <c r="BL32" s="383"/>
      <c r="BM32" s="383"/>
      <c r="BN32" s="383"/>
      <c r="BO32" s="383"/>
      <c r="BP32" s="383"/>
      <c r="BQ32" s="383"/>
      <c r="BR32" s="383"/>
      <c r="BS32" s="383"/>
      <c r="BT32" s="383"/>
      <c r="BU32" s="383"/>
      <c r="BW32" s="383" t="s">
        <v>199</v>
      </c>
      <c r="BX32" s="383"/>
      <c r="BY32" s="383"/>
      <c r="BZ32" s="383"/>
      <c r="CA32" s="383"/>
      <c r="CB32" s="383"/>
      <c r="CC32" s="383"/>
      <c r="CD32" s="383"/>
      <c r="CE32" s="383"/>
      <c r="CF32" s="383"/>
      <c r="CG32" s="383"/>
      <c r="CH32" s="383"/>
      <c r="CI32" s="383"/>
      <c r="CJ32" s="383"/>
      <c r="CK32" s="383"/>
      <c r="CL32" s="383"/>
      <c r="CM32" s="383"/>
      <c r="CO32" s="383" t="s">
        <v>200</v>
      </c>
      <c r="CP32" s="383"/>
      <c r="CQ32" s="383"/>
      <c r="CR32" s="383"/>
      <c r="CS32" s="383"/>
      <c r="CT32" s="383"/>
      <c r="CU32" s="383"/>
      <c r="CV32" s="383"/>
      <c r="CW32" s="383"/>
      <c r="CX32" s="383"/>
      <c r="CY32" s="383"/>
      <c r="CZ32" s="383"/>
      <c r="DA32" s="383"/>
      <c r="DB32" s="383"/>
      <c r="DC32" s="383"/>
      <c r="DD32" s="383"/>
      <c r="DE32" s="383"/>
      <c r="DI32" s="201"/>
    </row>
    <row r="33" spans="1:113" ht="13.7" customHeight="1" x14ac:dyDescent="0.15">
      <c r="A33" s="178"/>
      <c r="B33" s="202"/>
      <c r="C33" s="375" t="s">
        <v>201</v>
      </c>
      <c r="D33" s="375"/>
      <c r="E33" s="374" t="s">
        <v>202</v>
      </c>
      <c r="F33" s="374"/>
      <c r="G33" s="374"/>
      <c r="H33" s="374"/>
      <c r="I33" s="374"/>
      <c r="J33" s="374"/>
      <c r="K33" s="374"/>
      <c r="L33" s="374"/>
      <c r="M33" s="374"/>
      <c r="N33" s="374"/>
      <c r="O33" s="374"/>
      <c r="P33" s="374"/>
      <c r="Q33" s="374"/>
      <c r="R33" s="374"/>
      <c r="S33" s="374"/>
      <c r="T33" s="203"/>
      <c r="U33" s="375" t="s">
        <v>203</v>
      </c>
      <c r="V33" s="375"/>
      <c r="W33" s="374" t="s">
        <v>202</v>
      </c>
      <c r="X33" s="374"/>
      <c r="Y33" s="374"/>
      <c r="Z33" s="374"/>
      <c r="AA33" s="374"/>
      <c r="AB33" s="374"/>
      <c r="AC33" s="374"/>
      <c r="AD33" s="374"/>
      <c r="AE33" s="374"/>
      <c r="AF33" s="374"/>
      <c r="AG33" s="374"/>
      <c r="AH33" s="374"/>
      <c r="AI33" s="374"/>
      <c r="AJ33" s="374"/>
      <c r="AK33" s="374"/>
      <c r="AL33" s="203"/>
      <c r="AM33" s="375" t="s">
        <v>204</v>
      </c>
      <c r="AN33" s="375"/>
      <c r="AO33" s="374" t="s">
        <v>205</v>
      </c>
      <c r="AP33" s="374"/>
      <c r="AQ33" s="374"/>
      <c r="AR33" s="374"/>
      <c r="AS33" s="374"/>
      <c r="AT33" s="374"/>
      <c r="AU33" s="374"/>
      <c r="AV33" s="374"/>
      <c r="AW33" s="374"/>
      <c r="AX33" s="374"/>
      <c r="AY33" s="374"/>
      <c r="AZ33" s="374"/>
      <c r="BA33" s="374"/>
      <c r="BB33" s="374"/>
      <c r="BC33" s="374"/>
      <c r="BD33" s="204"/>
      <c r="BE33" s="374" t="s">
        <v>206</v>
      </c>
      <c r="BF33" s="374"/>
      <c r="BG33" s="374" t="s">
        <v>207</v>
      </c>
      <c r="BH33" s="374"/>
      <c r="BI33" s="374"/>
      <c r="BJ33" s="374"/>
      <c r="BK33" s="374"/>
      <c r="BL33" s="374"/>
      <c r="BM33" s="374"/>
      <c r="BN33" s="374"/>
      <c r="BO33" s="374"/>
      <c r="BP33" s="374"/>
      <c r="BQ33" s="374"/>
      <c r="BR33" s="374"/>
      <c r="BS33" s="374"/>
      <c r="BT33" s="374"/>
      <c r="BU33" s="374"/>
      <c r="BV33" s="204"/>
      <c r="BW33" s="375" t="s">
        <v>206</v>
      </c>
      <c r="BX33" s="375"/>
      <c r="BY33" s="374" t="s">
        <v>208</v>
      </c>
      <c r="BZ33" s="374"/>
      <c r="CA33" s="374"/>
      <c r="CB33" s="374"/>
      <c r="CC33" s="374"/>
      <c r="CD33" s="374"/>
      <c r="CE33" s="374"/>
      <c r="CF33" s="374"/>
      <c r="CG33" s="374"/>
      <c r="CH33" s="374"/>
      <c r="CI33" s="374"/>
      <c r="CJ33" s="374"/>
      <c r="CK33" s="374"/>
      <c r="CL33" s="374"/>
      <c r="CM33" s="374"/>
      <c r="CN33" s="203"/>
      <c r="CO33" s="375" t="s">
        <v>204</v>
      </c>
      <c r="CP33" s="375"/>
      <c r="CQ33" s="374" t="s">
        <v>209</v>
      </c>
      <c r="CR33" s="374"/>
      <c r="CS33" s="374"/>
      <c r="CT33" s="374"/>
      <c r="CU33" s="374"/>
      <c r="CV33" s="374"/>
      <c r="CW33" s="374"/>
      <c r="CX33" s="374"/>
      <c r="CY33" s="374"/>
      <c r="CZ33" s="374"/>
      <c r="DA33" s="374"/>
      <c r="DB33" s="374"/>
      <c r="DC33" s="374"/>
      <c r="DD33" s="374"/>
      <c r="DE33" s="374"/>
      <c r="DF33" s="203"/>
      <c r="DG33" s="373" t="s">
        <v>210</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5</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8</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f>IF(BG34="","",MAX(C34:D43,U34:V43,AM34:AN43)+1)</f>
        <v>10</v>
      </c>
      <c r="BF34" s="371"/>
      <c r="BG34" s="372" t="str">
        <f>IF('各会計、関係団体の財政状況及び健全化判断比率'!B33="","",'各会計、関係団体の財政状況及び健全化判断比率'!B33)</f>
        <v>公設地方卸売市場事業特別会計</v>
      </c>
      <c r="BH34" s="372"/>
      <c r="BI34" s="372"/>
      <c r="BJ34" s="372"/>
      <c r="BK34" s="372"/>
      <c r="BL34" s="372"/>
      <c r="BM34" s="372"/>
      <c r="BN34" s="372"/>
      <c r="BO34" s="372"/>
      <c r="BP34" s="372"/>
      <c r="BQ34" s="372"/>
      <c r="BR34" s="372"/>
      <c r="BS34" s="372"/>
      <c r="BT34" s="372"/>
      <c r="BU34" s="372"/>
      <c r="BV34" s="178"/>
      <c r="BW34" s="371">
        <f>IF(BY34="","",MAX(C34:D43,U34:V43,AM34:AN43,BE34:BF43)+1)</f>
        <v>12</v>
      </c>
      <c r="BX34" s="371"/>
      <c r="BY34" s="372" t="str">
        <f>IF('各会計、関係団体の財政状況及び健全化判断比率'!B68="","",'各会計、関係団体の財政状況及び健全化判断比率'!B68)</f>
        <v>大分県後期高齢者医療広域連合（後期高齢者医療事業会計）</v>
      </c>
      <c r="BZ34" s="372"/>
      <c r="CA34" s="372"/>
      <c r="CB34" s="372"/>
      <c r="CC34" s="372"/>
      <c r="CD34" s="372"/>
      <c r="CE34" s="372"/>
      <c r="CF34" s="372"/>
      <c r="CG34" s="372"/>
      <c r="CH34" s="372"/>
      <c r="CI34" s="372"/>
      <c r="CJ34" s="372"/>
      <c r="CK34" s="372"/>
      <c r="CL34" s="372"/>
      <c r="CM34" s="372"/>
      <c r="CN34" s="178"/>
      <c r="CO34" s="371">
        <f>IF(CQ34="","",MAX(C34:D43,U34:V43,AM34:AN43,BE34:BF43,BW34:BX43)+1)</f>
        <v>15</v>
      </c>
      <c r="CP34" s="371"/>
      <c r="CQ34" s="372" t="str">
        <f>IF('各会計、関係団体の財政状況及び健全化判断比率'!BS7="","",'各会計、関係団体の財政状況及び健全化判断比率'!BS7)</f>
        <v>おおいた勤労者サービスセンター</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78"/>
      <c r="U35" s="371">
        <f>IF(W35="","",U34+1)</f>
        <v>6</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9</v>
      </c>
      <c r="AN35" s="371"/>
      <c r="AO35" s="372" t="str">
        <f>IF('各会計、関係団体の財政状況及び健全化判断比率'!B32="","",'各会計、関係団体の財政状況及び健全化判断比率'!B32)</f>
        <v>公共下水道事業会計</v>
      </c>
      <c r="AP35" s="372"/>
      <c r="AQ35" s="372"/>
      <c r="AR35" s="372"/>
      <c r="AS35" s="372"/>
      <c r="AT35" s="372"/>
      <c r="AU35" s="372"/>
      <c r="AV35" s="372"/>
      <c r="AW35" s="372"/>
      <c r="AX35" s="372"/>
      <c r="AY35" s="372"/>
      <c r="AZ35" s="372"/>
      <c r="BA35" s="372"/>
      <c r="BB35" s="372"/>
      <c r="BC35" s="372"/>
      <c r="BD35" s="178"/>
      <c r="BE35" s="371">
        <f t="shared" ref="BE35:BE43" si="1">IF(BG35="","",BE34+1)</f>
        <v>11</v>
      </c>
      <c r="BF35" s="371"/>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78"/>
      <c r="BW35" s="371">
        <f t="shared" ref="BW35:BW43" si="2">IF(BY35="","",BW34+1)</f>
        <v>13</v>
      </c>
      <c r="BX35" s="371"/>
      <c r="BY35" s="372" t="str">
        <f>IF('各会計、関係団体の財政状況及び健全化判断比率'!B69="","",'各会計、関係団体の財政状況及び健全化判断比率'!B69)</f>
        <v>大分県後期高齢者医療広域連合（普通会計）</v>
      </c>
      <c r="BZ35" s="372"/>
      <c r="CA35" s="372"/>
      <c r="CB35" s="372"/>
      <c r="CC35" s="372"/>
      <c r="CD35" s="372"/>
      <c r="CE35" s="372"/>
      <c r="CF35" s="372"/>
      <c r="CG35" s="372"/>
      <c r="CH35" s="372"/>
      <c r="CI35" s="372"/>
      <c r="CJ35" s="372"/>
      <c r="CK35" s="372"/>
      <c r="CL35" s="372"/>
      <c r="CM35" s="372"/>
      <c r="CN35" s="178"/>
      <c r="CO35" s="371">
        <f t="shared" ref="CO35:CO43" si="3">IF(CQ35="","",CO34+1)</f>
        <v>16</v>
      </c>
      <c r="CP35" s="371"/>
      <c r="CQ35" s="372" t="str">
        <f>IF('各会計、関係団体の財政状況及び健全化判断比率'!BS8="","",'各会計、関係団体の財政状況及び健全化判断比率'!BS8)</f>
        <v>大分精算</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母子父子寡婦福祉資金貸付事業特別会計</v>
      </c>
      <c r="F36" s="372"/>
      <c r="G36" s="372"/>
      <c r="H36" s="372"/>
      <c r="I36" s="372"/>
      <c r="J36" s="372"/>
      <c r="K36" s="372"/>
      <c r="L36" s="372"/>
      <c r="M36" s="372"/>
      <c r="N36" s="372"/>
      <c r="O36" s="372"/>
      <c r="P36" s="372"/>
      <c r="Q36" s="372"/>
      <c r="R36" s="372"/>
      <c r="S36" s="372"/>
      <c r="T36" s="178"/>
      <c r="U36" s="371">
        <f t="shared" ref="U36:U43" si="4">IF(W36="","",U35+1)</f>
        <v>7</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14</v>
      </c>
      <c r="BX36" s="371"/>
      <c r="BY36" s="372" t="str">
        <f>IF('各会計、関係団体の財政状況及び健全化判断比率'!B70="","",'各会計、関係団体の財政状況及び健全化判断比率'!B70)</f>
        <v>大分県市町村会館管理組合</v>
      </c>
      <c r="BZ36" s="372"/>
      <c r="CA36" s="372"/>
      <c r="CB36" s="372"/>
      <c r="CC36" s="372"/>
      <c r="CD36" s="372"/>
      <c r="CE36" s="372"/>
      <c r="CF36" s="372"/>
      <c r="CG36" s="372"/>
      <c r="CH36" s="372"/>
      <c r="CI36" s="372"/>
      <c r="CJ36" s="372"/>
      <c r="CK36" s="372"/>
      <c r="CL36" s="372"/>
      <c r="CM36" s="372"/>
      <c r="CN36" s="178"/>
      <c r="CO36" s="371">
        <f t="shared" si="3"/>
        <v>17</v>
      </c>
      <c r="CP36" s="371"/>
      <c r="CQ36" s="372" t="str">
        <f>IF('各会計、関係団体の財政状況及び健全化判断比率'!BS9="","",'各会計、関係団体の財政状況及び健全化判断比率'!BS9)</f>
        <v>大分水産物精算</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f>IF(E37="","",C36+1)</f>
        <v>4</v>
      </c>
      <c r="D37" s="371"/>
      <c r="E37" s="372" t="str">
        <f>IF('各会計、関係団体の財政状況及び健全化判断比率'!B10="","",'各会計、関係団体の財政状況及び健全化判断比率'!B10)</f>
        <v>大分駅南土地区画整理清算事業特別会計</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t="str">
        <f t="shared" si="2"/>
        <v/>
      </c>
      <c r="BX37" s="371"/>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78"/>
      <c r="CO37" s="371">
        <f t="shared" si="3"/>
        <v>18</v>
      </c>
      <c r="CP37" s="371"/>
      <c r="CQ37" s="372" t="str">
        <f>IF('各会計、関係団体の財政状況及び健全化判断比率'!BS10="","",'各会計、関係団体の財政状況及び健全化判断比率'!BS10)</f>
        <v>大分市高崎山管理公社</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f t="shared" si="3"/>
        <v>19</v>
      </c>
      <c r="CP38" s="371"/>
      <c r="CQ38" s="372" t="str">
        <f>IF('各会計、関係団体の財政状況及び健全化判断比率'!BS11="","",'各会計、関係団体の財政状況及び健全化判断比率'!BS11)</f>
        <v>大分県地域成人病検診協会</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f t="shared" si="3"/>
        <v>20</v>
      </c>
      <c r="CP39" s="371"/>
      <c r="CQ39" s="372" t="str">
        <f>IF('各会計、関係団体の財政状況及び健全化判断比率'!BS12="","",'各会計、関係団体の財政状況及び健全化判断比率'!BS12)</f>
        <v>大分まちなか倶楽部</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7"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368" t="s">
        <v>212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213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636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7"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7"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179" t="s">
        <v>589</v>
      </c>
      <c r="D34" s="1179"/>
      <c r="E34" s="1180"/>
      <c r="F34" s="32">
        <v>7.89</v>
      </c>
      <c r="G34" s="33">
        <v>8.26</v>
      </c>
      <c r="H34" s="33">
        <v>9.59</v>
      </c>
      <c r="I34" s="33">
        <v>11.07</v>
      </c>
      <c r="J34" s="34">
        <v>11.8</v>
      </c>
      <c r="K34" s="22"/>
      <c r="L34" s="22"/>
      <c r="M34" s="22"/>
      <c r="N34" s="22"/>
      <c r="O34" s="22"/>
      <c r="P34" s="22"/>
    </row>
    <row r="35" spans="1:16" ht="39" customHeight="1" x14ac:dyDescent="0.15">
      <c r="A35" s="22"/>
      <c r="B35" s="35"/>
      <c r="C35" s="1173" t="s">
        <v>590</v>
      </c>
      <c r="D35" s="1174"/>
      <c r="E35" s="1175"/>
      <c r="F35" s="36">
        <v>4.1500000000000004</v>
      </c>
      <c r="G35" s="37">
        <v>3.89</v>
      </c>
      <c r="H35" s="37">
        <v>1.78</v>
      </c>
      <c r="I35" s="37">
        <v>2.96</v>
      </c>
      <c r="J35" s="38">
        <v>6.25</v>
      </c>
      <c r="K35" s="22"/>
      <c r="L35" s="22"/>
      <c r="M35" s="22"/>
      <c r="N35" s="22"/>
      <c r="O35" s="22"/>
      <c r="P35" s="22"/>
    </row>
    <row r="36" spans="1:16" ht="39" customHeight="1" x14ac:dyDescent="0.15">
      <c r="A36" s="22"/>
      <c r="B36" s="35"/>
      <c r="C36" s="1173" t="s">
        <v>591</v>
      </c>
      <c r="D36" s="1174"/>
      <c r="E36" s="1175"/>
      <c r="F36" s="36">
        <v>2.15</v>
      </c>
      <c r="G36" s="37">
        <v>1.96</v>
      </c>
      <c r="H36" s="37">
        <v>1.66</v>
      </c>
      <c r="I36" s="37">
        <v>1.63</v>
      </c>
      <c r="J36" s="38">
        <v>2.66</v>
      </c>
      <c r="K36" s="22"/>
      <c r="L36" s="22"/>
      <c r="M36" s="22"/>
      <c r="N36" s="22"/>
      <c r="O36" s="22"/>
      <c r="P36" s="22"/>
    </row>
    <row r="37" spans="1:16" ht="39" customHeight="1" x14ac:dyDescent="0.15">
      <c r="A37" s="22"/>
      <c r="B37" s="35"/>
      <c r="C37" s="1173" t="s">
        <v>592</v>
      </c>
      <c r="D37" s="1174"/>
      <c r="E37" s="1175"/>
      <c r="F37" s="36">
        <v>1.26</v>
      </c>
      <c r="G37" s="37">
        <v>1.34</v>
      </c>
      <c r="H37" s="37">
        <v>1.17</v>
      </c>
      <c r="I37" s="37">
        <v>0.98</v>
      </c>
      <c r="J37" s="38">
        <v>0.81</v>
      </c>
      <c r="K37" s="22"/>
      <c r="L37" s="22"/>
      <c r="M37" s="22"/>
      <c r="N37" s="22"/>
      <c r="O37" s="22"/>
      <c r="P37" s="22"/>
    </row>
    <row r="38" spans="1:16" ht="39" customHeight="1" x14ac:dyDescent="0.15">
      <c r="A38" s="22"/>
      <c r="B38" s="35"/>
      <c r="C38" s="1173" t="s">
        <v>593</v>
      </c>
      <c r="D38" s="1174"/>
      <c r="E38" s="1175"/>
      <c r="F38" s="36">
        <v>0.08</v>
      </c>
      <c r="G38" s="37">
        <v>0.12</v>
      </c>
      <c r="H38" s="37">
        <v>0.15</v>
      </c>
      <c r="I38" s="37">
        <v>0.26</v>
      </c>
      <c r="J38" s="38">
        <v>0.27</v>
      </c>
      <c r="K38" s="22"/>
      <c r="L38" s="22"/>
      <c r="M38" s="22"/>
      <c r="N38" s="22"/>
      <c r="O38" s="22"/>
      <c r="P38" s="22"/>
    </row>
    <row r="39" spans="1:16" ht="39" customHeight="1" x14ac:dyDescent="0.15">
      <c r="A39" s="22"/>
      <c r="B39" s="35"/>
      <c r="C39" s="1173" t="s">
        <v>594</v>
      </c>
      <c r="D39" s="1174"/>
      <c r="E39" s="1175"/>
      <c r="F39" s="36">
        <v>0</v>
      </c>
      <c r="G39" s="37">
        <v>0.01</v>
      </c>
      <c r="H39" s="37">
        <v>0.02</v>
      </c>
      <c r="I39" s="37">
        <v>0.01</v>
      </c>
      <c r="J39" s="38">
        <v>0.18</v>
      </c>
      <c r="K39" s="22"/>
      <c r="L39" s="22"/>
      <c r="M39" s="22"/>
      <c r="N39" s="22"/>
      <c r="O39" s="22"/>
      <c r="P39" s="22"/>
    </row>
    <row r="40" spans="1:16" ht="39" customHeight="1" x14ac:dyDescent="0.15">
      <c r="A40" s="22"/>
      <c r="B40" s="35"/>
      <c r="C40" s="1173" t="s">
        <v>595</v>
      </c>
      <c r="D40" s="1174"/>
      <c r="E40" s="1175"/>
      <c r="F40" s="36">
        <v>0.02</v>
      </c>
      <c r="G40" s="37">
        <v>0.02</v>
      </c>
      <c r="H40" s="37">
        <v>0.02</v>
      </c>
      <c r="I40" s="37">
        <v>0.01</v>
      </c>
      <c r="J40" s="38">
        <v>0.01</v>
      </c>
      <c r="K40" s="22"/>
      <c r="L40" s="22"/>
      <c r="M40" s="22"/>
      <c r="N40" s="22"/>
      <c r="O40" s="22"/>
      <c r="P40" s="22"/>
    </row>
    <row r="41" spans="1:16" ht="39" customHeight="1" x14ac:dyDescent="0.15">
      <c r="A41" s="22"/>
      <c r="B41" s="35"/>
      <c r="C41" s="1173" t="s">
        <v>596</v>
      </c>
      <c r="D41" s="1174"/>
      <c r="E41" s="1175"/>
      <c r="F41" s="36">
        <v>0</v>
      </c>
      <c r="G41" s="37">
        <v>0</v>
      </c>
      <c r="H41" s="37">
        <v>0</v>
      </c>
      <c r="I41" s="37">
        <v>0</v>
      </c>
      <c r="J41" s="38">
        <v>0</v>
      </c>
      <c r="K41" s="22"/>
      <c r="L41" s="22"/>
      <c r="M41" s="22"/>
      <c r="N41" s="22"/>
      <c r="O41" s="22"/>
      <c r="P41" s="22"/>
    </row>
    <row r="42" spans="1:16" ht="39" customHeight="1" x14ac:dyDescent="0.15">
      <c r="A42" s="22"/>
      <c r="B42" s="39"/>
      <c r="C42" s="1173" t="s">
        <v>597</v>
      </c>
      <c r="D42" s="1174"/>
      <c r="E42" s="1175"/>
      <c r="F42" s="36" t="s">
        <v>539</v>
      </c>
      <c r="G42" s="37" t="s">
        <v>539</v>
      </c>
      <c r="H42" s="37" t="s">
        <v>539</v>
      </c>
      <c r="I42" s="37" t="s">
        <v>539</v>
      </c>
      <c r="J42" s="38" t="s">
        <v>539</v>
      </c>
      <c r="K42" s="22"/>
      <c r="L42" s="22"/>
      <c r="M42" s="22"/>
      <c r="N42" s="22"/>
      <c r="O42" s="22"/>
      <c r="P42" s="22"/>
    </row>
    <row r="43" spans="1:16" ht="39" customHeight="1" thickBot="1" x14ac:dyDescent="0.2">
      <c r="A43" s="22"/>
      <c r="B43" s="40"/>
      <c r="C43" s="1176" t="s">
        <v>598</v>
      </c>
      <c r="D43" s="1177"/>
      <c r="E43" s="117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1mCIa23tXptNvueOon7+/e2zXvG60hE6RG2sVvF32zBuUDazpgwi6KCH3rfn3K1gov7TOSirK7NNWOiExQo/w==" saltValue="hl2Q7HUzXVrs9/xr9Sy4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x14ac:dyDescent="0.15">
      <c r="A1" s="48"/>
      <c r="B1" s="48"/>
      <c r="C1" s="48"/>
      <c r="D1" s="48"/>
      <c r="E1" s="48"/>
      <c r="F1" s="48"/>
      <c r="G1" s="48"/>
      <c r="H1" s="48"/>
      <c r="I1" s="48"/>
      <c r="J1" s="48"/>
      <c r="K1" s="48"/>
      <c r="L1" s="48"/>
      <c r="M1" s="48"/>
      <c r="N1" s="48"/>
      <c r="O1" s="48"/>
      <c r="P1" s="48"/>
      <c r="Q1" s="48"/>
      <c r="R1" s="48"/>
      <c r="S1" s="48"/>
      <c r="T1" s="48"/>
      <c r="U1" s="48"/>
    </row>
    <row r="2" spans="1:21" ht="13.7" customHeight="1" x14ac:dyDescent="0.15">
      <c r="A2" s="48"/>
      <c r="B2" s="48"/>
      <c r="C2" s="48"/>
      <c r="D2" s="48"/>
      <c r="E2" s="48"/>
      <c r="F2" s="48"/>
      <c r="G2" s="48"/>
      <c r="H2" s="48"/>
      <c r="I2" s="48"/>
      <c r="J2" s="48"/>
      <c r="K2" s="48"/>
      <c r="L2" s="48"/>
      <c r="M2" s="48"/>
      <c r="N2" s="48"/>
      <c r="O2" s="48"/>
      <c r="P2" s="48"/>
      <c r="Q2" s="48"/>
      <c r="R2" s="48"/>
      <c r="S2" s="48"/>
      <c r="T2" s="48"/>
      <c r="U2" s="48"/>
    </row>
    <row r="3" spans="1:21" ht="13.7" customHeight="1" x14ac:dyDescent="0.15">
      <c r="A3" s="48"/>
      <c r="B3" s="48"/>
      <c r="C3" s="48"/>
      <c r="D3" s="48"/>
      <c r="E3" s="48"/>
      <c r="F3" s="48"/>
      <c r="G3" s="48"/>
      <c r="H3" s="48"/>
      <c r="I3" s="48"/>
      <c r="J3" s="48"/>
      <c r="K3" s="48"/>
      <c r="L3" s="48"/>
      <c r="M3" s="48"/>
      <c r="N3" s="48"/>
      <c r="O3" s="48"/>
      <c r="P3" s="48"/>
      <c r="Q3" s="48"/>
      <c r="R3" s="48"/>
      <c r="S3" s="48"/>
      <c r="T3" s="48"/>
      <c r="U3" s="48"/>
    </row>
    <row r="4" spans="1:21" ht="13.7" customHeight="1" x14ac:dyDescent="0.15">
      <c r="A4" s="48"/>
      <c r="B4" s="48"/>
      <c r="C4" s="48"/>
      <c r="D4" s="48"/>
      <c r="E4" s="48"/>
      <c r="F4" s="48"/>
      <c r="G4" s="48"/>
      <c r="H4" s="48"/>
      <c r="I4" s="48"/>
      <c r="J4" s="48"/>
      <c r="K4" s="48"/>
      <c r="L4" s="48"/>
      <c r="M4" s="48"/>
      <c r="N4" s="48"/>
      <c r="O4" s="48"/>
      <c r="P4" s="48"/>
      <c r="Q4" s="48"/>
      <c r="R4" s="48"/>
      <c r="S4" s="48"/>
      <c r="T4" s="48"/>
      <c r="U4" s="48"/>
    </row>
    <row r="5" spans="1:21" ht="13.7" customHeight="1" x14ac:dyDescent="0.15">
      <c r="A5" s="48"/>
      <c r="B5" s="48"/>
      <c r="C5" s="48"/>
      <c r="D5" s="48"/>
      <c r="E5" s="48"/>
      <c r="F5" s="48"/>
      <c r="G5" s="48"/>
      <c r="H5" s="48"/>
      <c r="I5" s="48"/>
      <c r="J5" s="48"/>
      <c r="K5" s="48"/>
      <c r="L5" s="48"/>
      <c r="M5" s="48"/>
      <c r="N5" s="48"/>
      <c r="O5" s="48"/>
      <c r="P5" s="48"/>
      <c r="Q5" s="48"/>
      <c r="R5" s="48"/>
      <c r="S5" s="48"/>
      <c r="T5" s="48"/>
      <c r="U5" s="48"/>
    </row>
    <row r="6" spans="1:21" ht="13.7" customHeight="1" x14ac:dyDescent="0.15">
      <c r="A6" s="48"/>
      <c r="B6" s="48"/>
      <c r="C6" s="48"/>
      <c r="D6" s="48"/>
      <c r="E6" s="48"/>
      <c r="F6" s="48"/>
      <c r="G6" s="48"/>
      <c r="H6" s="48"/>
      <c r="I6" s="48"/>
      <c r="J6" s="48"/>
      <c r="K6" s="48"/>
      <c r="L6" s="48"/>
      <c r="M6" s="48"/>
      <c r="N6" s="48"/>
      <c r="O6" s="48"/>
      <c r="P6" s="48"/>
      <c r="Q6" s="48"/>
      <c r="R6" s="48"/>
      <c r="S6" s="48"/>
      <c r="T6" s="48"/>
      <c r="U6" s="48"/>
    </row>
    <row r="7" spans="1:21" ht="13.7" customHeight="1" x14ac:dyDescent="0.15">
      <c r="A7" s="48"/>
      <c r="B7" s="48"/>
      <c r="C7" s="48"/>
      <c r="D7" s="48"/>
      <c r="E7" s="48"/>
      <c r="F7" s="48"/>
      <c r="G7" s="48"/>
      <c r="H7" s="48"/>
      <c r="I7" s="48"/>
      <c r="J7" s="48"/>
      <c r="K7" s="48"/>
      <c r="L7" s="48"/>
      <c r="M7" s="48"/>
      <c r="N7" s="48"/>
      <c r="O7" s="48"/>
      <c r="P7" s="48"/>
      <c r="Q7" s="48"/>
      <c r="R7" s="48"/>
      <c r="S7" s="48"/>
      <c r="T7" s="48"/>
      <c r="U7" s="48"/>
    </row>
    <row r="8" spans="1:21" ht="13.7" customHeight="1" x14ac:dyDescent="0.15">
      <c r="A8" s="48"/>
      <c r="B8" s="48"/>
      <c r="C8" s="48"/>
      <c r="D8" s="48"/>
      <c r="E8" s="48"/>
      <c r="F8" s="48"/>
      <c r="G8" s="48"/>
      <c r="H8" s="48"/>
      <c r="I8" s="48"/>
      <c r="J8" s="48"/>
      <c r="K8" s="48"/>
      <c r="L8" s="48"/>
      <c r="M8" s="48"/>
      <c r="N8" s="48"/>
      <c r="O8" s="48"/>
      <c r="P8" s="48"/>
      <c r="Q8" s="48"/>
      <c r="R8" s="48"/>
      <c r="S8" s="48"/>
      <c r="T8" s="48"/>
      <c r="U8" s="48"/>
    </row>
    <row r="9" spans="1:21" ht="13.7" customHeight="1" x14ac:dyDescent="0.15">
      <c r="A9" s="48"/>
      <c r="B9" s="48"/>
      <c r="C9" s="48"/>
      <c r="D9" s="48"/>
      <c r="E9" s="48"/>
      <c r="F9" s="48"/>
      <c r="G9" s="48"/>
      <c r="H9" s="48"/>
      <c r="I9" s="48"/>
      <c r="J9" s="48"/>
      <c r="K9" s="48"/>
      <c r="L9" s="48"/>
      <c r="M9" s="48"/>
      <c r="N9" s="48"/>
      <c r="O9" s="48"/>
      <c r="P9" s="48"/>
      <c r="Q9" s="48"/>
      <c r="R9" s="48"/>
      <c r="S9" s="48"/>
      <c r="T9" s="48"/>
      <c r="U9" s="48"/>
    </row>
    <row r="10" spans="1:21" ht="13.7"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7"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7"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7"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7"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7"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7"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7"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7"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7"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7"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7"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7"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7"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7"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7"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7"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7"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7"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7"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7"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7"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7"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7"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7"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7"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7"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7"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7"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7"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7"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7"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7"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18620</v>
      </c>
      <c r="L45" s="60">
        <v>18699</v>
      </c>
      <c r="M45" s="60">
        <v>19163</v>
      </c>
      <c r="N45" s="60">
        <v>18895</v>
      </c>
      <c r="O45" s="61">
        <v>19042</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539</v>
      </c>
      <c r="L46" s="64" t="s">
        <v>539</v>
      </c>
      <c r="M46" s="64" t="s">
        <v>539</v>
      </c>
      <c r="N46" s="64" t="s">
        <v>539</v>
      </c>
      <c r="O46" s="65" t="s">
        <v>539</v>
      </c>
      <c r="P46" s="48"/>
      <c r="Q46" s="48"/>
      <c r="R46" s="48"/>
      <c r="S46" s="48"/>
      <c r="T46" s="48"/>
      <c r="U46" s="48"/>
    </row>
    <row r="47" spans="1:21" ht="30.75" customHeight="1" x14ac:dyDescent="0.15">
      <c r="A47" s="48"/>
      <c r="B47" s="1201"/>
      <c r="C47" s="1202"/>
      <c r="D47" s="62"/>
      <c r="E47" s="1183" t="s">
        <v>14</v>
      </c>
      <c r="F47" s="1183"/>
      <c r="G47" s="1183"/>
      <c r="H47" s="1183"/>
      <c r="I47" s="1183"/>
      <c r="J47" s="1184"/>
      <c r="K47" s="63">
        <v>33</v>
      </c>
      <c r="L47" s="64" t="s">
        <v>539</v>
      </c>
      <c r="M47" s="64" t="s">
        <v>539</v>
      </c>
      <c r="N47" s="64" t="s">
        <v>539</v>
      </c>
      <c r="O47" s="65" t="s">
        <v>539</v>
      </c>
      <c r="P47" s="48"/>
      <c r="Q47" s="48"/>
      <c r="R47" s="48"/>
      <c r="S47" s="48"/>
      <c r="T47" s="48"/>
      <c r="U47" s="48"/>
    </row>
    <row r="48" spans="1:21" ht="30.75" customHeight="1" x14ac:dyDescent="0.15">
      <c r="A48" s="48"/>
      <c r="B48" s="1201"/>
      <c r="C48" s="1202"/>
      <c r="D48" s="62"/>
      <c r="E48" s="1183" t="s">
        <v>15</v>
      </c>
      <c r="F48" s="1183"/>
      <c r="G48" s="1183"/>
      <c r="H48" s="1183"/>
      <c r="I48" s="1183"/>
      <c r="J48" s="1184"/>
      <c r="K48" s="63">
        <v>4143</v>
      </c>
      <c r="L48" s="64">
        <v>3721</v>
      </c>
      <c r="M48" s="64">
        <v>3112</v>
      </c>
      <c r="N48" s="64">
        <v>3343</v>
      </c>
      <c r="O48" s="65">
        <v>2850</v>
      </c>
      <c r="P48" s="48"/>
      <c r="Q48" s="48"/>
      <c r="R48" s="48"/>
      <c r="S48" s="48"/>
      <c r="T48" s="48"/>
      <c r="U48" s="48"/>
    </row>
    <row r="49" spans="1:21" ht="30.75" customHeight="1" x14ac:dyDescent="0.15">
      <c r="A49" s="48"/>
      <c r="B49" s="1201"/>
      <c r="C49" s="1202"/>
      <c r="D49" s="62"/>
      <c r="E49" s="1183" t="s">
        <v>16</v>
      </c>
      <c r="F49" s="1183"/>
      <c r="G49" s="1183"/>
      <c r="H49" s="1183"/>
      <c r="I49" s="1183"/>
      <c r="J49" s="1184"/>
      <c r="K49" s="63">
        <v>1</v>
      </c>
      <c r="L49" s="64">
        <v>0</v>
      </c>
      <c r="M49" s="64" t="s">
        <v>539</v>
      </c>
      <c r="N49" s="64" t="s">
        <v>539</v>
      </c>
      <c r="O49" s="65" t="s">
        <v>539</v>
      </c>
      <c r="P49" s="48"/>
      <c r="Q49" s="48"/>
      <c r="R49" s="48"/>
      <c r="S49" s="48"/>
      <c r="T49" s="48"/>
      <c r="U49" s="48"/>
    </row>
    <row r="50" spans="1:21" ht="30.75" customHeight="1" x14ac:dyDescent="0.15">
      <c r="A50" s="48"/>
      <c r="B50" s="1201"/>
      <c r="C50" s="1202"/>
      <c r="D50" s="62"/>
      <c r="E50" s="1183" t="s">
        <v>17</v>
      </c>
      <c r="F50" s="1183"/>
      <c r="G50" s="1183"/>
      <c r="H50" s="1183"/>
      <c r="I50" s="1183"/>
      <c r="J50" s="1184"/>
      <c r="K50" s="63">
        <v>373</v>
      </c>
      <c r="L50" s="64">
        <v>346</v>
      </c>
      <c r="M50" s="64">
        <v>336</v>
      </c>
      <c r="N50" s="64">
        <v>627</v>
      </c>
      <c r="O50" s="65">
        <v>267</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539</v>
      </c>
      <c r="L51" s="64" t="s">
        <v>539</v>
      </c>
      <c r="M51" s="64" t="s">
        <v>539</v>
      </c>
      <c r="N51" s="64" t="s">
        <v>539</v>
      </c>
      <c r="O51" s="65" t="s">
        <v>539</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18582</v>
      </c>
      <c r="L52" s="64">
        <v>18470</v>
      </c>
      <c r="M52" s="64">
        <v>18304</v>
      </c>
      <c r="N52" s="64">
        <v>18025</v>
      </c>
      <c r="O52" s="65">
        <v>17308</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4588</v>
      </c>
      <c r="L53" s="69">
        <v>4296</v>
      </c>
      <c r="M53" s="69">
        <v>4307</v>
      </c>
      <c r="N53" s="69">
        <v>4840</v>
      </c>
      <c r="O53" s="70">
        <v>4851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7" customHeight="1" thickBot="1" x14ac:dyDescent="0.2">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7" customHeight="1" x14ac:dyDescent="0.15">
      <c r="B57" s="1189" t="s">
        <v>26</v>
      </c>
      <c r="C57" s="1190"/>
      <c r="D57" s="1193" t="s">
        <v>27</v>
      </c>
      <c r="E57" s="1194"/>
      <c r="F57" s="1194"/>
      <c r="G57" s="1194"/>
      <c r="H57" s="1194"/>
      <c r="I57" s="1194"/>
      <c r="J57" s="1195"/>
      <c r="K57" s="83">
        <v>136</v>
      </c>
      <c r="L57" s="84" t="s">
        <v>604</v>
      </c>
      <c r="M57" s="84" t="s">
        <v>604</v>
      </c>
      <c r="N57" s="84" t="s">
        <v>604</v>
      </c>
      <c r="O57" s="85" t="s">
        <v>606</v>
      </c>
    </row>
    <row r="58" spans="1:21" ht="31.7" customHeight="1" thickBot="1" x14ac:dyDescent="0.2">
      <c r="B58" s="1191"/>
      <c r="C58" s="1192"/>
      <c r="D58" s="1196" t="s">
        <v>28</v>
      </c>
      <c r="E58" s="1197"/>
      <c r="F58" s="1197"/>
      <c r="G58" s="1197"/>
      <c r="H58" s="1197"/>
      <c r="I58" s="1197"/>
      <c r="J58" s="1198"/>
      <c r="K58" s="86">
        <v>34</v>
      </c>
      <c r="L58" s="87">
        <v>34</v>
      </c>
      <c r="M58" s="87" t="s">
        <v>604</v>
      </c>
      <c r="N58" s="87" t="s">
        <v>605</v>
      </c>
      <c r="O58" s="88" t="s">
        <v>604</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CmmdoP5G4CSr1sSkqDHXl4K7wEFxPyZAkzyJmVF1Y8zFcuTFhK0Yztbov/4+9Dp0MlYW8SfItYlfceRHfpPsQ==" saltValue="U01pB7GiSXyS7AAnr8Z/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7"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580</v>
      </c>
      <c r="J40" s="100" t="s">
        <v>581</v>
      </c>
      <c r="K40" s="100" t="s">
        <v>582</v>
      </c>
      <c r="L40" s="100" t="s">
        <v>583</v>
      </c>
      <c r="M40" s="101" t="s">
        <v>584</v>
      </c>
    </row>
    <row r="41" spans="2:13" ht="27.75" customHeight="1" x14ac:dyDescent="0.15">
      <c r="B41" s="1219" t="s">
        <v>31</v>
      </c>
      <c r="C41" s="1220"/>
      <c r="D41" s="102"/>
      <c r="E41" s="1221" t="s">
        <v>32</v>
      </c>
      <c r="F41" s="1221"/>
      <c r="G41" s="1221"/>
      <c r="H41" s="1222"/>
      <c r="I41" s="351">
        <v>172367</v>
      </c>
      <c r="J41" s="352">
        <v>170166</v>
      </c>
      <c r="K41" s="352">
        <v>168364</v>
      </c>
      <c r="L41" s="352">
        <v>168224</v>
      </c>
      <c r="M41" s="353">
        <v>164277</v>
      </c>
    </row>
    <row r="42" spans="2:13" ht="27.75" customHeight="1" x14ac:dyDescent="0.15">
      <c r="B42" s="1209"/>
      <c r="C42" s="1210"/>
      <c r="D42" s="103"/>
      <c r="E42" s="1213" t="s">
        <v>33</v>
      </c>
      <c r="F42" s="1213"/>
      <c r="G42" s="1213"/>
      <c r="H42" s="1214"/>
      <c r="I42" s="354">
        <v>2725</v>
      </c>
      <c r="J42" s="355">
        <v>3704</v>
      </c>
      <c r="K42" s="355">
        <v>1448</v>
      </c>
      <c r="L42" s="355">
        <v>1077</v>
      </c>
      <c r="M42" s="356">
        <v>880</v>
      </c>
    </row>
    <row r="43" spans="2:13" ht="27.75" customHeight="1" x14ac:dyDescent="0.15">
      <c r="B43" s="1209"/>
      <c r="C43" s="1210"/>
      <c r="D43" s="103"/>
      <c r="E43" s="1213" t="s">
        <v>34</v>
      </c>
      <c r="F43" s="1213"/>
      <c r="G43" s="1213"/>
      <c r="H43" s="1214"/>
      <c r="I43" s="354">
        <v>50153</v>
      </c>
      <c r="J43" s="355">
        <v>47557</v>
      </c>
      <c r="K43" s="355">
        <v>43622</v>
      </c>
      <c r="L43" s="355">
        <v>40828</v>
      </c>
      <c r="M43" s="356">
        <v>38796</v>
      </c>
    </row>
    <row r="44" spans="2:13" ht="27.75" customHeight="1" x14ac:dyDescent="0.15">
      <c r="B44" s="1209"/>
      <c r="C44" s="1210"/>
      <c r="D44" s="103"/>
      <c r="E44" s="1213" t="s">
        <v>35</v>
      </c>
      <c r="F44" s="1213"/>
      <c r="G44" s="1213"/>
      <c r="H44" s="1214"/>
      <c r="I44" s="354">
        <v>1</v>
      </c>
      <c r="J44" s="355" t="s">
        <v>539</v>
      </c>
      <c r="K44" s="355" t="s">
        <v>539</v>
      </c>
      <c r="L44" s="355" t="s">
        <v>539</v>
      </c>
      <c r="M44" s="356" t="s">
        <v>539</v>
      </c>
    </row>
    <row r="45" spans="2:13" ht="27.75" customHeight="1" x14ac:dyDescent="0.15">
      <c r="B45" s="1209"/>
      <c r="C45" s="1210"/>
      <c r="D45" s="103"/>
      <c r="E45" s="1213" t="s">
        <v>36</v>
      </c>
      <c r="F45" s="1213"/>
      <c r="G45" s="1213"/>
      <c r="H45" s="1214"/>
      <c r="I45" s="354">
        <v>23492</v>
      </c>
      <c r="J45" s="355">
        <v>23057</v>
      </c>
      <c r="K45" s="355">
        <v>23073</v>
      </c>
      <c r="L45" s="355">
        <v>23459</v>
      </c>
      <c r="M45" s="356">
        <v>23222</v>
      </c>
    </row>
    <row r="46" spans="2:13" ht="27.75" customHeight="1" x14ac:dyDescent="0.15">
      <c r="B46" s="1209"/>
      <c r="C46" s="1210"/>
      <c r="D46" s="104"/>
      <c r="E46" s="1213" t="s">
        <v>37</v>
      </c>
      <c r="F46" s="1213"/>
      <c r="G46" s="1213"/>
      <c r="H46" s="1214"/>
      <c r="I46" s="354">
        <v>1</v>
      </c>
      <c r="J46" s="355" t="s">
        <v>539</v>
      </c>
      <c r="K46" s="355" t="s">
        <v>539</v>
      </c>
      <c r="L46" s="355">
        <v>0</v>
      </c>
      <c r="M46" s="356" t="s">
        <v>539</v>
      </c>
    </row>
    <row r="47" spans="2:13" ht="27.75" customHeight="1" x14ac:dyDescent="0.15">
      <c r="B47" s="1209"/>
      <c r="C47" s="1210"/>
      <c r="D47" s="105"/>
      <c r="E47" s="1223" t="s">
        <v>38</v>
      </c>
      <c r="F47" s="1224"/>
      <c r="G47" s="1224"/>
      <c r="H47" s="1225"/>
      <c r="I47" s="354" t="s">
        <v>539</v>
      </c>
      <c r="J47" s="355" t="s">
        <v>539</v>
      </c>
      <c r="K47" s="355" t="s">
        <v>539</v>
      </c>
      <c r="L47" s="355" t="s">
        <v>539</v>
      </c>
      <c r="M47" s="356" t="s">
        <v>539</v>
      </c>
    </row>
    <row r="48" spans="2:13" ht="27.75" customHeight="1" x14ac:dyDescent="0.15">
      <c r="B48" s="1209"/>
      <c r="C48" s="1210"/>
      <c r="D48" s="103"/>
      <c r="E48" s="1213" t="s">
        <v>39</v>
      </c>
      <c r="F48" s="1213"/>
      <c r="G48" s="1213"/>
      <c r="H48" s="1214"/>
      <c r="I48" s="354" t="s">
        <v>539</v>
      </c>
      <c r="J48" s="355" t="s">
        <v>539</v>
      </c>
      <c r="K48" s="355" t="s">
        <v>539</v>
      </c>
      <c r="L48" s="355" t="s">
        <v>539</v>
      </c>
      <c r="M48" s="356" t="s">
        <v>539</v>
      </c>
    </row>
    <row r="49" spans="2:13" ht="27.75" customHeight="1" x14ac:dyDescent="0.15">
      <c r="B49" s="1211"/>
      <c r="C49" s="1212"/>
      <c r="D49" s="103"/>
      <c r="E49" s="1213" t="s">
        <v>40</v>
      </c>
      <c r="F49" s="1213"/>
      <c r="G49" s="1213"/>
      <c r="H49" s="1214"/>
      <c r="I49" s="354" t="s">
        <v>539</v>
      </c>
      <c r="J49" s="355" t="s">
        <v>539</v>
      </c>
      <c r="K49" s="355" t="s">
        <v>539</v>
      </c>
      <c r="L49" s="355" t="s">
        <v>539</v>
      </c>
      <c r="M49" s="356" t="s">
        <v>539</v>
      </c>
    </row>
    <row r="50" spans="2:13" ht="27.75" customHeight="1" x14ac:dyDescent="0.15">
      <c r="B50" s="1207" t="s">
        <v>41</v>
      </c>
      <c r="C50" s="1208"/>
      <c r="D50" s="106"/>
      <c r="E50" s="1213" t="s">
        <v>42</v>
      </c>
      <c r="F50" s="1213"/>
      <c r="G50" s="1213"/>
      <c r="H50" s="1214"/>
      <c r="I50" s="354">
        <v>25105</v>
      </c>
      <c r="J50" s="355">
        <v>25373</v>
      </c>
      <c r="K50" s="355">
        <v>24928</v>
      </c>
      <c r="L50" s="355">
        <v>20879</v>
      </c>
      <c r="M50" s="356">
        <v>20690</v>
      </c>
    </row>
    <row r="51" spans="2:13" ht="27.75" customHeight="1" x14ac:dyDescent="0.15">
      <c r="B51" s="1209"/>
      <c r="C51" s="1210"/>
      <c r="D51" s="103"/>
      <c r="E51" s="1213" t="s">
        <v>43</v>
      </c>
      <c r="F51" s="1213"/>
      <c r="G51" s="1213"/>
      <c r="H51" s="1214"/>
      <c r="I51" s="354">
        <v>36923</v>
      </c>
      <c r="J51" s="355">
        <v>35499</v>
      </c>
      <c r="K51" s="355">
        <v>35404</v>
      </c>
      <c r="L51" s="355">
        <v>36613</v>
      </c>
      <c r="M51" s="356">
        <v>36857</v>
      </c>
    </row>
    <row r="52" spans="2:13" ht="27.75" customHeight="1" x14ac:dyDescent="0.15">
      <c r="B52" s="1211"/>
      <c r="C52" s="1212"/>
      <c r="D52" s="103"/>
      <c r="E52" s="1213" t="s">
        <v>44</v>
      </c>
      <c r="F52" s="1213"/>
      <c r="G52" s="1213"/>
      <c r="H52" s="1214"/>
      <c r="I52" s="354">
        <v>151432</v>
      </c>
      <c r="J52" s="355">
        <v>147561</v>
      </c>
      <c r="K52" s="355">
        <v>145201</v>
      </c>
      <c r="L52" s="355">
        <v>144025</v>
      </c>
      <c r="M52" s="356">
        <v>143855</v>
      </c>
    </row>
    <row r="53" spans="2:13" ht="27.75" customHeight="1" thickBot="1" x14ac:dyDescent="0.2">
      <c r="B53" s="1215" t="s">
        <v>45</v>
      </c>
      <c r="C53" s="1216"/>
      <c r="D53" s="107"/>
      <c r="E53" s="1217" t="s">
        <v>46</v>
      </c>
      <c r="F53" s="1217"/>
      <c r="G53" s="1217"/>
      <c r="H53" s="1218"/>
      <c r="I53" s="357">
        <v>35277</v>
      </c>
      <c r="J53" s="358">
        <v>36050</v>
      </c>
      <c r="K53" s="358">
        <v>30974</v>
      </c>
      <c r="L53" s="358">
        <v>32072</v>
      </c>
      <c r="M53" s="359">
        <v>25774</v>
      </c>
    </row>
    <row r="54" spans="2:13" ht="27.75" customHeight="1" x14ac:dyDescent="0.15">
      <c r="B54" s="108" t="s">
        <v>47</v>
      </c>
      <c r="C54" s="109"/>
      <c r="D54" s="109"/>
      <c r="E54" s="110"/>
      <c r="F54" s="110"/>
      <c r="G54" s="110"/>
      <c r="H54" s="110"/>
      <c r="I54" s="111"/>
      <c r="J54" s="111"/>
      <c r="K54" s="111"/>
      <c r="L54" s="111"/>
      <c r="M54" s="111"/>
    </row>
    <row r="55" spans="2:13" ht="13.5" x14ac:dyDescent="0.15"/>
  </sheetData>
  <sheetProtection algorithmName="SHA-512" hashValue="Hk44ZV+zHuCYx//EoG+w1MBYT3H0edwkBLAGTOeUE48qr4F+g28nBbUTlJtLJp/qTxZl2ZyB6UiLnr8lVxjmlw==" saltValue="SqGz1WpIyHlKtPTAEswm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7"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582</v>
      </c>
      <c r="G54" s="116" t="s">
        <v>583</v>
      </c>
      <c r="H54" s="117" t="s">
        <v>584</v>
      </c>
    </row>
    <row r="55" spans="2:8" ht="52.5" customHeight="1" x14ac:dyDescent="0.15">
      <c r="B55" s="118"/>
      <c r="C55" s="1234" t="s">
        <v>49</v>
      </c>
      <c r="D55" s="1234"/>
      <c r="E55" s="1235"/>
      <c r="F55" s="119">
        <v>6757</v>
      </c>
      <c r="G55" s="119">
        <v>5458</v>
      </c>
      <c r="H55" s="120">
        <v>4910</v>
      </c>
    </row>
    <row r="56" spans="2:8" ht="52.5" customHeight="1" x14ac:dyDescent="0.15">
      <c r="B56" s="121"/>
      <c r="C56" s="1236" t="s">
        <v>50</v>
      </c>
      <c r="D56" s="1236"/>
      <c r="E56" s="1237"/>
      <c r="F56" s="122">
        <v>4706</v>
      </c>
      <c r="G56" s="122">
        <v>3506</v>
      </c>
      <c r="H56" s="123">
        <v>3507</v>
      </c>
    </row>
    <row r="57" spans="2:8" ht="53.25" customHeight="1" x14ac:dyDescent="0.15">
      <c r="B57" s="121"/>
      <c r="C57" s="1238" t="s">
        <v>51</v>
      </c>
      <c r="D57" s="1238"/>
      <c r="E57" s="1239"/>
      <c r="F57" s="124">
        <v>15946</v>
      </c>
      <c r="G57" s="124">
        <v>15294</v>
      </c>
      <c r="H57" s="125">
        <v>15608</v>
      </c>
    </row>
    <row r="58" spans="2:8" ht="45.75" customHeight="1" x14ac:dyDescent="0.15">
      <c r="B58" s="126"/>
      <c r="C58" s="1226" t="s">
        <v>607</v>
      </c>
      <c r="D58" s="1227"/>
      <c r="E58" s="1228"/>
      <c r="F58" s="127">
        <v>8952</v>
      </c>
      <c r="G58" s="127">
        <v>7576</v>
      </c>
      <c r="H58" s="128">
        <v>7789</v>
      </c>
    </row>
    <row r="59" spans="2:8" ht="45.75" customHeight="1" x14ac:dyDescent="0.15">
      <c r="B59" s="126"/>
      <c r="C59" s="1226" t="s">
        <v>608</v>
      </c>
      <c r="D59" s="1227"/>
      <c r="E59" s="1228"/>
      <c r="F59" s="127">
        <v>459</v>
      </c>
      <c r="G59" s="127">
        <v>537</v>
      </c>
      <c r="H59" s="128">
        <v>634</v>
      </c>
    </row>
    <row r="60" spans="2:8" ht="45.75" customHeight="1" x14ac:dyDescent="0.15">
      <c r="B60" s="126"/>
      <c r="C60" s="1226" t="s">
        <v>611</v>
      </c>
      <c r="D60" s="1227"/>
      <c r="E60" s="1228"/>
      <c r="F60" s="127" t="s">
        <v>612</v>
      </c>
      <c r="G60" s="127">
        <v>598</v>
      </c>
      <c r="H60" s="128">
        <v>553</v>
      </c>
    </row>
    <row r="61" spans="2:8" ht="45.75" customHeight="1" x14ac:dyDescent="0.15">
      <c r="B61" s="126"/>
      <c r="C61" s="1226" t="s">
        <v>609</v>
      </c>
      <c r="D61" s="1227"/>
      <c r="E61" s="1228"/>
      <c r="F61" s="127">
        <v>28</v>
      </c>
      <c r="G61" s="127">
        <v>74</v>
      </c>
      <c r="H61" s="128">
        <v>120</v>
      </c>
    </row>
    <row r="62" spans="2:8" ht="45.75" customHeight="1" thickBot="1" x14ac:dyDescent="0.2">
      <c r="B62" s="129"/>
      <c r="C62" s="1229" t="s">
        <v>610</v>
      </c>
      <c r="D62" s="1230"/>
      <c r="E62" s="1231"/>
      <c r="F62" s="130">
        <v>6</v>
      </c>
      <c r="G62" s="130">
        <v>7</v>
      </c>
      <c r="H62" s="131">
        <v>7</v>
      </c>
    </row>
    <row r="63" spans="2:8" ht="52.5" customHeight="1" thickBot="1" x14ac:dyDescent="0.2">
      <c r="B63" s="132"/>
      <c r="C63" s="1232" t="s">
        <v>52</v>
      </c>
      <c r="D63" s="1232"/>
      <c r="E63" s="1233"/>
      <c r="F63" s="133">
        <v>27409</v>
      </c>
      <c r="G63" s="133">
        <v>24258</v>
      </c>
      <c r="H63" s="134">
        <v>24024</v>
      </c>
    </row>
    <row r="64" spans="2:8" ht="13.5" x14ac:dyDescent="0.15"/>
  </sheetData>
  <sheetProtection algorithmName="SHA-512" hashValue="N5QMluNsHWkUSclWFppRKv3/ZkRsTE+uL8Oi532PDxszi35uCtazzat/AX4XiiYL9Nj7/Y8li0gm6o5noTjMvQ==" saltValue="QpIrkTo2TeO5DCBOpPwd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577</v>
      </c>
      <c r="G2" s="148"/>
      <c r="H2" s="149"/>
    </row>
    <row r="3" spans="1:8" x14ac:dyDescent="0.15">
      <c r="A3" s="145" t="s">
        <v>570</v>
      </c>
      <c r="B3" s="150"/>
      <c r="C3" s="151"/>
      <c r="D3" s="152">
        <v>47570</v>
      </c>
      <c r="E3" s="153"/>
      <c r="F3" s="154">
        <v>48088</v>
      </c>
      <c r="G3" s="155"/>
      <c r="H3" s="156"/>
    </row>
    <row r="4" spans="1:8" x14ac:dyDescent="0.15">
      <c r="A4" s="157"/>
      <c r="B4" s="158"/>
      <c r="C4" s="159"/>
      <c r="D4" s="160">
        <v>32893</v>
      </c>
      <c r="E4" s="161"/>
      <c r="F4" s="162">
        <v>25183</v>
      </c>
      <c r="G4" s="163"/>
      <c r="H4" s="164"/>
    </row>
    <row r="5" spans="1:8" x14ac:dyDescent="0.15">
      <c r="A5" s="145" t="s">
        <v>572</v>
      </c>
      <c r="B5" s="150"/>
      <c r="C5" s="151"/>
      <c r="D5" s="152">
        <v>42123</v>
      </c>
      <c r="E5" s="153"/>
      <c r="F5" s="154">
        <v>46457</v>
      </c>
      <c r="G5" s="155"/>
      <c r="H5" s="156"/>
    </row>
    <row r="6" spans="1:8" x14ac:dyDescent="0.15">
      <c r="A6" s="157"/>
      <c r="B6" s="158"/>
      <c r="C6" s="159"/>
      <c r="D6" s="160">
        <v>21241</v>
      </c>
      <c r="E6" s="161"/>
      <c r="F6" s="162">
        <v>24020</v>
      </c>
      <c r="G6" s="163"/>
      <c r="H6" s="164"/>
    </row>
    <row r="7" spans="1:8" x14ac:dyDescent="0.15">
      <c r="A7" s="145" t="s">
        <v>573</v>
      </c>
      <c r="B7" s="150"/>
      <c r="C7" s="151"/>
      <c r="D7" s="152">
        <v>45482</v>
      </c>
      <c r="E7" s="153"/>
      <c r="F7" s="154">
        <v>51849</v>
      </c>
      <c r="G7" s="155"/>
      <c r="H7" s="156"/>
    </row>
    <row r="8" spans="1:8" x14ac:dyDescent="0.15">
      <c r="A8" s="157"/>
      <c r="B8" s="158"/>
      <c r="C8" s="159"/>
      <c r="D8" s="160">
        <v>20727</v>
      </c>
      <c r="E8" s="161"/>
      <c r="F8" s="162">
        <v>26326</v>
      </c>
      <c r="G8" s="163"/>
      <c r="H8" s="164"/>
    </row>
    <row r="9" spans="1:8" x14ac:dyDescent="0.15">
      <c r="A9" s="145" t="s">
        <v>574</v>
      </c>
      <c r="B9" s="150"/>
      <c r="C9" s="151"/>
      <c r="D9" s="152">
        <v>47206</v>
      </c>
      <c r="E9" s="153"/>
      <c r="F9" s="154">
        <v>52191</v>
      </c>
      <c r="G9" s="155"/>
      <c r="H9" s="156"/>
    </row>
    <row r="10" spans="1:8" x14ac:dyDescent="0.15">
      <c r="A10" s="157"/>
      <c r="B10" s="158"/>
      <c r="C10" s="159"/>
      <c r="D10" s="160">
        <v>23837</v>
      </c>
      <c r="E10" s="161"/>
      <c r="F10" s="162">
        <v>26807</v>
      </c>
      <c r="G10" s="163"/>
      <c r="H10" s="164"/>
    </row>
    <row r="11" spans="1:8" x14ac:dyDescent="0.15">
      <c r="A11" s="145" t="s">
        <v>575</v>
      </c>
      <c r="B11" s="150"/>
      <c r="C11" s="151"/>
      <c r="D11" s="152">
        <v>41525</v>
      </c>
      <c r="E11" s="153"/>
      <c r="F11" s="154">
        <v>48105</v>
      </c>
      <c r="G11" s="155"/>
      <c r="H11" s="156"/>
    </row>
    <row r="12" spans="1:8" x14ac:dyDescent="0.15">
      <c r="A12" s="157"/>
      <c r="B12" s="158"/>
      <c r="C12" s="165"/>
      <c r="D12" s="160">
        <v>21142</v>
      </c>
      <c r="E12" s="161"/>
      <c r="F12" s="162">
        <v>24072</v>
      </c>
      <c r="G12" s="163"/>
      <c r="H12" s="164"/>
    </row>
    <row r="13" spans="1:8" x14ac:dyDescent="0.15">
      <c r="A13" s="145"/>
      <c r="B13" s="150"/>
      <c r="C13" s="166"/>
      <c r="D13" s="167">
        <v>44781</v>
      </c>
      <c r="E13" s="168"/>
      <c r="F13" s="169">
        <v>49338</v>
      </c>
      <c r="G13" s="170"/>
      <c r="H13" s="156"/>
    </row>
    <row r="14" spans="1:8" x14ac:dyDescent="0.15">
      <c r="A14" s="157"/>
      <c r="B14" s="158"/>
      <c r="C14" s="159"/>
      <c r="D14" s="160">
        <v>23968</v>
      </c>
      <c r="E14" s="161"/>
      <c r="F14" s="162">
        <v>25282</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4.16</v>
      </c>
      <c r="C19" s="171">
        <f>ROUND(VALUE(SUBSTITUTE(実質収支比率等に係る経年分析!G$48,"▲","-")),2)</f>
        <v>3.9</v>
      </c>
      <c r="D19" s="171">
        <f>ROUND(VALUE(SUBSTITUTE(実質収支比率等に係る経年分析!H$48,"▲","-")),2)</f>
        <v>1.78</v>
      </c>
      <c r="E19" s="171">
        <f>ROUND(VALUE(SUBSTITUTE(実質収支比率等に係る経年分析!I$48,"▲","-")),2)</f>
        <v>2.97</v>
      </c>
      <c r="F19" s="171">
        <f>ROUND(VALUE(SUBSTITUTE(実質収支比率等に係る経年分析!J$48,"▲","-")),2)</f>
        <v>6.25</v>
      </c>
    </row>
    <row r="20" spans="1:11" x14ac:dyDescent="0.15">
      <c r="A20" s="171" t="s">
        <v>56</v>
      </c>
      <c r="B20" s="171">
        <f>ROUND(VALUE(SUBSTITUTE(実質収支比率等に係る経年分析!F$47,"▲","-")),2)</f>
        <v>6.8</v>
      </c>
      <c r="C20" s="171">
        <f>ROUND(VALUE(SUBSTITUTE(実質収支比率等に係る経年分析!G$47,"▲","-")),2)</f>
        <v>6.82</v>
      </c>
      <c r="D20" s="171">
        <f>ROUND(VALUE(SUBSTITUTE(実質収支比率等に係る経年分析!H$47,"▲","-")),2)</f>
        <v>6.8</v>
      </c>
      <c r="E20" s="171">
        <f>ROUND(VALUE(SUBSTITUTE(実質収支比率等に係る経年分析!I$47,"▲","-")),2)</f>
        <v>5.41</v>
      </c>
      <c r="F20" s="171">
        <f>ROUND(VALUE(SUBSTITUTE(実質収支比率等に係る経年分析!J$47,"▲","-")),2)</f>
        <v>4.6500000000000004</v>
      </c>
    </row>
    <row r="21" spans="1:11" x14ac:dyDescent="0.15">
      <c r="A21" s="171" t="s">
        <v>57</v>
      </c>
      <c r="B21" s="171">
        <f>IF(ISNUMBER(VALUE(SUBSTITUTE(実質収支比率等に係る経年分析!F$49,"▲","-"))),ROUND(VALUE(SUBSTITUTE(実質収支比率等に係る経年分析!F$49,"▲","-")),2),NA())</f>
        <v>-2.75</v>
      </c>
      <c r="C21" s="171">
        <f>IF(ISNUMBER(VALUE(SUBSTITUTE(実質収支比率等に係る経年分析!G$49,"▲","-"))),ROUND(VALUE(SUBSTITUTE(実質収支比率等に係る経年分析!G$49,"▲","-")),2),NA())</f>
        <v>-0.26</v>
      </c>
      <c r="D21" s="171">
        <f>IF(ISNUMBER(VALUE(SUBSTITUTE(実質収支比率等に係る経年分析!H$49,"▲","-"))),ROUND(VALUE(SUBSTITUTE(実質収支比率等に係る経年分析!H$49,"▲","-")),2),NA())</f>
        <v>-2.11</v>
      </c>
      <c r="E21" s="171">
        <f>IF(ISNUMBER(VALUE(SUBSTITUTE(実質収支比率等に係る経年分析!I$49,"▲","-"))),ROUND(VALUE(SUBSTITUTE(実質収支比率等に係る経年分析!I$49,"▲","-")),2),NA())</f>
        <v>-7.0000000000000007E-2</v>
      </c>
      <c r="F21" s="171">
        <f>IF(ISNUMBER(VALUE(SUBSTITUTE(実質収支比率等に係る経年分析!J$49,"▲","-"))),ROUND(VALUE(SUBSTITUTE(実質収支比率等に係る経年分析!J$49,"▲","-")),2),NA())</f>
        <v>2.9</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土地取得特別会計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公設地方卸売市場事業特別会計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0.27</v>
      </c>
    </row>
    <row r="33" spans="1:16" x14ac:dyDescent="0.15">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0.81</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4.1500000000000004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8.26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9.59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11.8</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18582</v>
      </c>
      <c r="E42" s="173"/>
      <c r="F42" s="173"/>
      <c r="G42" s="173">
        <f>'実質公債費比率（分子）の構造'!L$52</f>
        <v>18470</v>
      </c>
      <c r="H42" s="173"/>
      <c r="I42" s="173"/>
      <c r="J42" s="173">
        <f>'実質公債費比率（分子）の構造'!M$52</f>
        <v>18304</v>
      </c>
      <c r="K42" s="173"/>
      <c r="L42" s="173"/>
      <c r="M42" s="173">
        <f>'実質公債費比率（分子）の構造'!N$52</f>
        <v>18025</v>
      </c>
      <c r="N42" s="173"/>
      <c r="O42" s="173"/>
      <c r="P42" s="173">
        <f>'実質公債費比率（分子）の構造'!O$52</f>
        <v>17308</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f>'実質公債費比率（分子）の構造'!K$50</f>
        <v>373</v>
      </c>
      <c r="C44" s="173"/>
      <c r="D44" s="173"/>
      <c r="E44" s="173">
        <f>'実質公債費比率（分子）の構造'!L$50</f>
        <v>346</v>
      </c>
      <c r="F44" s="173"/>
      <c r="G44" s="173"/>
      <c r="H44" s="173">
        <f>'実質公債費比率（分子）の構造'!M$50</f>
        <v>336</v>
      </c>
      <c r="I44" s="173"/>
      <c r="J44" s="173"/>
      <c r="K44" s="173">
        <f>'実質公債費比率（分子）の構造'!N$50</f>
        <v>627</v>
      </c>
      <c r="L44" s="173"/>
      <c r="M44" s="173"/>
      <c r="N44" s="173">
        <f>'実質公債費比率（分子）の構造'!O$50</f>
        <v>267</v>
      </c>
      <c r="O44" s="173"/>
      <c r="P44" s="173"/>
    </row>
    <row r="45" spans="1:16" x14ac:dyDescent="0.15">
      <c r="A45" s="173" t="s">
        <v>67</v>
      </c>
      <c r="B45" s="173">
        <f>'実質公債費比率（分子）の構造'!K$49</f>
        <v>1</v>
      </c>
      <c r="C45" s="173"/>
      <c r="D45" s="173"/>
      <c r="E45" s="173">
        <f>'実質公債費比率（分子）の構造'!L$49</f>
        <v>0</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68</v>
      </c>
      <c r="B46" s="173">
        <f>'実質公債費比率（分子）の構造'!K$48</f>
        <v>4143</v>
      </c>
      <c r="C46" s="173"/>
      <c r="D46" s="173"/>
      <c r="E46" s="173">
        <f>'実質公債費比率（分子）の構造'!L$48</f>
        <v>3721</v>
      </c>
      <c r="F46" s="173"/>
      <c r="G46" s="173"/>
      <c r="H46" s="173">
        <f>'実質公債費比率（分子）の構造'!M$48</f>
        <v>3112</v>
      </c>
      <c r="I46" s="173"/>
      <c r="J46" s="173"/>
      <c r="K46" s="173">
        <f>'実質公債費比率（分子）の構造'!N$48</f>
        <v>3343</v>
      </c>
      <c r="L46" s="173"/>
      <c r="M46" s="173"/>
      <c r="N46" s="173">
        <f>'実質公債費比率（分子）の構造'!O$48</f>
        <v>2850</v>
      </c>
      <c r="O46" s="173"/>
      <c r="P46" s="173"/>
    </row>
    <row r="47" spans="1:16" x14ac:dyDescent="0.15">
      <c r="A47" s="173" t="s">
        <v>69</v>
      </c>
      <c r="B47" s="173">
        <f>'実質公債費比率（分子）の構造'!K$47</f>
        <v>33</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18620</v>
      </c>
      <c r="C49" s="173"/>
      <c r="D49" s="173"/>
      <c r="E49" s="173">
        <f>'実質公債費比率（分子）の構造'!L$45</f>
        <v>18699</v>
      </c>
      <c r="F49" s="173"/>
      <c r="G49" s="173"/>
      <c r="H49" s="173">
        <f>'実質公債費比率（分子）の構造'!M$45</f>
        <v>19163</v>
      </c>
      <c r="I49" s="173"/>
      <c r="J49" s="173"/>
      <c r="K49" s="173">
        <f>'実質公債費比率（分子）の構造'!N$45</f>
        <v>18895</v>
      </c>
      <c r="L49" s="173"/>
      <c r="M49" s="173"/>
      <c r="N49" s="173">
        <f>'実質公債費比率（分子）の構造'!O$45</f>
        <v>19042</v>
      </c>
      <c r="O49" s="173"/>
      <c r="P49" s="173"/>
    </row>
    <row r="50" spans="1:16" x14ac:dyDescent="0.15">
      <c r="A50" s="173" t="s">
        <v>72</v>
      </c>
      <c r="B50" s="173" t="e">
        <f>NA()</f>
        <v>#N/A</v>
      </c>
      <c r="C50" s="173">
        <f>IF(ISNUMBER('実質公債費比率（分子）の構造'!K$53),'実質公債費比率（分子）の構造'!K$53,NA())</f>
        <v>4588</v>
      </c>
      <c r="D50" s="173" t="e">
        <f>NA()</f>
        <v>#N/A</v>
      </c>
      <c r="E50" s="173" t="e">
        <f>NA()</f>
        <v>#N/A</v>
      </c>
      <c r="F50" s="173">
        <f>IF(ISNUMBER('実質公債費比率（分子）の構造'!L$53),'実質公債費比率（分子）の構造'!L$53,NA())</f>
        <v>4296</v>
      </c>
      <c r="G50" s="173" t="e">
        <f>NA()</f>
        <v>#N/A</v>
      </c>
      <c r="H50" s="173" t="e">
        <f>NA()</f>
        <v>#N/A</v>
      </c>
      <c r="I50" s="173">
        <f>IF(ISNUMBER('実質公債費比率（分子）の構造'!M$53),'実質公債費比率（分子）の構造'!M$53,NA())</f>
        <v>4307</v>
      </c>
      <c r="J50" s="173" t="e">
        <f>NA()</f>
        <v>#N/A</v>
      </c>
      <c r="K50" s="173" t="e">
        <f>NA()</f>
        <v>#N/A</v>
      </c>
      <c r="L50" s="173">
        <f>IF(ISNUMBER('実質公債費比率（分子）の構造'!N$53),'実質公債費比率（分子）の構造'!N$53,NA())</f>
        <v>4840</v>
      </c>
      <c r="M50" s="173" t="e">
        <f>NA()</f>
        <v>#N/A</v>
      </c>
      <c r="N50" s="173" t="e">
        <f>NA()</f>
        <v>#N/A</v>
      </c>
      <c r="O50" s="173">
        <f>IF(ISNUMBER('実質公債費比率（分子）の構造'!O$53),'実質公債費比率（分子）の構造'!O$53,NA())</f>
        <v>4851</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151432</v>
      </c>
      <c r="E56" s="172"/>
      <c r="F56" s="172"/>
      <c r="G56" s="172">
        <f>'将来負担比率（分子）の構造'!J$52</f>
        <v>147561</v>
      </c>
      <c r="H56" s="172"/>
      <c r="I56" s="172"/>
      <c r="J56" s="172">
        <f>'将来負担比率（分子）の構造'!K$52</f>
        <v>145201</v>
      </c>
      <c r="K56" s="172"/>
      <c r="L56" s="172"/>
      <c r="M56" s="172">
        <f>'将来負担比率（分子）の構造'!L$52</f>
        <v>144025</v>
      </c>
      <c r="N56" s="172"/>
      <c r="O56" s="172"/>
      <c r="P56" s="172">
        <f>'将来負担比率（分子）の構造'!M$52</f>
        <v>143855</v>
      </c>
    </row>
    <row r="57" spans="1:16" x14ac:dyDescent="0.15">
      <c r="A57" s="172" t="s">
        <v>43</v>
      </c>
      <c r="B57" s="172"/>
      <c r="C57" s="172"/>
      <c r="D57" s="172">
        <f>'将来負担比率（分子）の構造'!I$51</f>
        <v>36923</v>
      </c>
      <c r="E57" s="172"/>
      <c r="F57" s="172"/>
      <c r="G57" s="172">
        <f>'将来負担比率（分子）の構造'!J$51</f>
        <v>35499</v>
      </c>
      <c r="H57" s="172"/>
      <c r="I57" s="172"/>
      <c r="J57" s="172">
        <f>'将来負担比率（分子）の構造'!K$51</f>
        <v>35404</v>
      </c>
      <c r="K57" s="172"/>
      <c r="L57" s="172"/>
      <c r="M57" s="172">
        <f>'将来負担比率（分子）の構造'!L$51</f>
        <v>36613</v>
      </c>
      <c r="N57" s="172"/>
      <c r="O57" s="172"/>
      <c r="P57" s="172">
        <f>'将来負担比率（分子）の構造'!M$51</f>
        <v>36857</v>
      </c>
    </row>
    <row r="58" spans="1:16" x14ac:dyDescent="0.15">
      <c r="A58" s="172" t="s">
        <v>42</v>
      </c>
      <c r="B58" s="172"/>
      <c r="C58" s="172"/>
      <c r="D58" s="172">
        <f>'将来負担比率（分子）の構造'!I$50</f>
        <v>25105</v>
      </c>
      <c r="E58" s="172"/>
      <c r="F58" s="172"/>
      <c r="G58" s="172">
        <f>'将来負担比率（分子）の構造'!J$50</f>
        <v>25373</v>
      </c>
      <c r="H58" s="172"/>
      <c r="I58" s="172"/>
      <c r="J58" s="172">
        <f>'将来負担比率（分子）の構造'!K$50</f>
        <v>24928</v>
      </c>
      <c r="K58" s="172"/>
      <c r="L58" s="172"/>
      <c r="M58" s="172">
        <f>'将来負担比率（分子）の構造'!L$50</f>
        <v>20879</v>
      </c>
      <c r="N58" s="172"/>
      <c r="O58" s="172"/>
      <c r="P58" s="172">
        <f>'将来負担比率（分子）の構造'!M$50</f>
        <v>20690</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f>'将来負担比率（分子）の構造'!I$46</f>
        <v>1</v>
      </c>
      <c r="C61" s="172"/>
      <c r="D61" s="172"/>
      <c r="E61" s="172" t="str">
        <f>'将来負担比率（分子）の構造'!J$46</f>
        <v>-</v>
      </c>
      <c r="F61" s="172"/>
      <c r="G61" s="172"/>
      <c r="H61" s="172" t="str">
        <f>'将来負担比率（分子）の構造'!K$46</f>
        <v>-</v>
      </c>
      <c r="I61" s="172"/>
      <c r="J61" s="172"/>
      <c r="K61" s="172">
        <f>'将来負担比率（分子）の構造'!L$46</f>
        <v>0</v>
      </c>
      <c r="L61" s="172"/>
      <c r="M61" s="172"/>
      <c r="N61" s="172" t="str">
        <f>'将来負担比率（分子）の構造'!M$46</f>
        <v>-</v>
      </c>
      <c r="O61" s="172"/>
      <c r="P61" s="172"/>
    </row>
    <row r="62" spans="1:16" x14ac:dyDescent="0.15">
      <c r="A62" s="172" t="s">
        <v>36</v>
      </c>
      <c r="B62" s="172">
        <f>'将来負担比率（分子）の構造'!I$45</f>
        <v>23492</v>
      </c>
      <c r="C62" s="172"/>
      <c r="D62" s="172"/>
      <c r="E62" s="172">
        <f>'将来負担比率（分子）の構造'!J$45</f>
        <v>23057</v>
      </c>
      <c r="F62" s="172"/>
      <c r="G62" s="172"/>
      <c r="H62" s="172">
        <f>'将来負担比率（分子）の構造'!K$45</f>
        <v>23073</v>
      </c>
      <c r="I62" s="172"/>
      <c r="J62" s="172"/>
      <c r="K62" s="172">
        <f>'将来負担比率（分子）の構造'!L$45</f>
        <v>23459</v>
      </c>
      <c r="L62" s="172"/>
      <c r="M62" s="172"/>
      <c r="N62" s="172">
        <f>'将来負担比率（分子）の構造'!M$45</f>
        <v>23222</v>
      </c>
      <c r="O62" s="172"/>
      <c r="P62" s="172"/>
    </row>
    <row r="63" spans="1:16" x14ac:dyDescent="0.15">
      <c r="A63" s="172" t="s">
        <v>35</v>
      </c>
      <c r="B63" s="172">
        <f>'将来負担比率（分子）の構造'!I$44</f>
        <v>1</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34</v>
      </c>
      <c r="B64" s="172">
        <f>'将来負担比率（分子）の構造'!I$43</f>
        <v>50153</v>
      </c>
      <c r="C64" s="172"/>
      <c r="D64" s="172"/>
      <c r="E64" s="172">
        <f>'将来負担比率（分子）の構造'!J$43</f>
        <v>47557</v>
      </c>
      <c r="F64" s="172"/>
      <c r="G64" s="172"/>
      <c r="H64" s="172">
        <f>'将来負担比率（分子）の構造'!K$43</f>
        <v>43622</v>
      </c>
      <c r="I64" s="172"/>
      <c r="J64" s="172"/>
      <c r="K64" s="172">
        <f>'将来負担比率（分子）の構造'!L$43</f>
        <v>40828</v>
      </c>
      <c r="L64" s="172"/>
      <c r="M64" s="172"/>
      <c r="N64" s="172">
        <f>'将来負担比率（分子）の構造'!M$43</f>
        <v>38796</v>
      </c>
      <c r="O64" s="172"/>
      <c r="P64" s="172"/>
    </row>
    <row r="65" spans="1:16" x14ac:dyDescent="0.15">
      <c r="A65" s="172" t="s">
        <v>33</v>
      </c>
      <c r="B65" s="172">
        <f>'将来負担比率（分子）の構造'!I$42</f>
        <v>2725</v>
      </c>
      <c r="C65" s="172"/>
      <c r="D65" s="172"/>
      <c r="E65" s="172">
        <f>'将来負担比率（分子）の構造'!J$42</f>
        <v>3704</v>
      </c>
      <c r="F65" s="172"/>
      <c r="G65" s="172"/>
      <c r="H65" s="172">
        <f>'将来負担比率（分子）の構造'!K$42</f>
        <v>1448</v>
      </c>
      <c r="I65" s="172"/>
      <c r="J65" s="172"/>
      <c r="K65" s="172">
        <f>'将来負担比率（分子）の構造'!L$42</f>
        <v>1077</v>
      </c>
      <c r="L65" s="172"/>
      <c r="M65" s="172"/>
      <c r="N65" s="172">
        <f>'将来負担比率（分子）の構造'!M$42</f>
        <v>880</v>
      </c>
      <c r="O65" s="172"/>
      <c r="P65" s="172"/>
    </row>
    <row r="66" spans="1:16" x14ac:dyDescent="0.15">
      <c r="A66" s="172" t="s">
        <v>32</v>
      </c>
      <c r="B66" s="172">
        <f>'将来負担比率（分子）の構造'!I$41</f>
        <v>172367</v>
      </c>
      <c r="C66" s="172"/>
      <c r="D66" s="172"/>
      <c r="E66" s="172">
        <f>'将来負担比率（分子）の構造'!J$41</f>
        <v>170166</v>
      </c>
      <c r="F66" s="172"/>
      <c r="G66" s="172"/>
      <c r="H66" s="172">
        <f>'将来負担比率（分子）の構造'!K$41</f>
        <v>168364</v>
      </c>
      <c r="I66" s="172"/>
      <c r="J66" s="172"/>
      <c r="K66" s="172">
        <f>'将来負担比率（分子）の構造'!L$41</f>
        <v>168224</v>
      </c>
      <c r="L66" s="172"/>
      <c r="M66" s="172"/>
      <c r="N66" s="172">
        <f>'将来負担比率（分子）の構造'!M$41</f>
        <v>164277</v>
      </c>
      <c r="O66" s="172"/>
      <c r="P66" s="172"/>
    </row>
    <row r="67" spans="1:16" x14ac:dyDescent="0.15">
      <c r="A67" s="172" t="s">
        <v>76</v>
      </c>
      <c r="B67" s="172" t="e">
        <f>NA()</f>
        <v>#N/A</v>
      </c>
      <c r="C67" s="172">
        <f>IF(ISNUMBER('将来負担比率（分子）の構造'!I$53), IF('将来負担比率（分子）の構造'!I$53 &lt; 0, 0, '将来負担比率（分子）の構造'!I$53), NA())</f>
        <v>35277</v>
      </c>
      <c r="D67" s="172" t="e">
        <f>NA()</f>
        <v>#N/A</v>
      </c>
      <c r="E67" s="172" t="e">
        <f>NA()</f>
        <v>#N/A</v>
      </c>
      <c r="F67" s="172">
        <f>IF(ISNUMBER('将来負担比率（分子）の構造'!J$53), IF('将来負担比率（分子）の構造'!J$53 &lt; 0, 0, '将来負担比率（分子）の構造'!J$53), NA())</f>
        <v>36050</v>
      </c>
      <c r="G67" s="172" t="e">
        <f>NA()</f>
        <v>#N/A</v>
      </c>
      <c r="H67" s="172" t="e">
        <f>NA()</f>
        <v>#N/A</v>
      </c>
      <c r="I67" s="172">
        <f>IF(ISNUMBER('将来負担比率（分子）の構造'!K$53), IF('将来負担比率（分子）の構造'!K$53 &lt; 0, 0, '将来負担比率（分子）の構造'!K$53), NA())</f>
        <v>30974</v>
      </c>
      <c r="J67" s="172" t="e">
        <f>NA()</f>
        <v>#N/A</v>
      </c>
      <c r="K67" s="172" t="e">
        <f>NA()</f>
        <v>#N/A</v>
      </c>
      <c r="L67" s="172">
        <f>IF(ISNUMBER('将来負担比率（分子）の構造'!L$53), IF('将来負担比率（分子）の構造'!L$53 &lt; 0, 0, '将来負担比率（分子）の構造'!L$53), NA())</f>
        <v>32072</v>
      </c>
      <c r="M67" s="172" t="e">
        <f>NA()</f>
        <v>#N/A</v>
      </c>
      <c r="N67" s="172" t="e">
        <f>NA()</f>
        <v>#N/A</v>
      </c>
      <c r="O67" s="172">
        <f>IF(ISNUMBER('将来負担比率（分子）の構造'!M$53), IF('将来負担比率（分子）の構造'!M$53 &lt; 0, 0, '将来負担比率（分子）の構造'!M$53), NA())</f>
        <v>25774</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6757</v>
      </c>
      <c r="C72" s="176">
        <f>基金残高に係る経年分析!G55</f>
        <v>5458</v>
      </c>
      <c r="D72" s="176">
        <f>基金残高に係る経年分析!H55</f>
        <v>4910</v>
      </c>
    </row>
    <row r="73" spans="1:16" x14ac:dyDescent="0.15">
      <c r="A73" s="175" t="s">
        <v>79</v>
      </c>
      <c r="B73" s="176">
        <f>基金残高に係る経年分析!F56</f>
        <v>4706</v>
      </c>
      <c r="C73" s="176">
        <f>基金残高に係る経年分析!G56</f>
        <v>3506</v>
      </c>
      <c r="D73" s="176">
        <f>基金残高に係る経年分析!H56</f>
        <v>3507</v>
      </c>
    </row>
    <row r="74" spans="1:16" x14ac:dyDescent="0.15">
      <c r="A74" s="175" t="s">
        <v>80</v>
      </c>
      <c r="B74" s="176">
        <f>基金残高に係る経年分析!F57</f>
        <v>15946</v>
      </c>
      <c r="C74" s="176">
        <f>基金残高に係る経年分析!G57</f>
        <v>15294</v>
      </c>
      <c r="D74" s="176">
        <f>基金残高に係る経年分析!H57</f>
        <v>15608</v>
      </c>
    </row>
  </sheetData>
  <sheetProtection algorithmName="SHA-512" hashValue="MCEiQRlBZbW+Bw3PNq6B2oZPwnxmfoStBqKnSFUEsnNZneYafh3cIrJpixWpvAPp4hB/Kduy9+z78HwVndcUHw==" saltValue="BI6R9wduzEFHC0Ic0Ekl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219</v>
      </c>
      <c r="DI1" s="747"/>
      <c r="DJ1" s="747"/>
      <c r="DK1" s="747"/>
      <c r="DL1" s="747"/>
      <c r="DM1" s="747"/>
      <c r="DN1" s="748"/>
      <c r="DO1" s="212"/>
      <c r="DP1" s="746" t="s">
        <v>220</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222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224</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225</v>
      </c>
      <c r="S4" s="689"/>
      <c r="T4" s="689"/>
      <c r="U4" s="689"/>
      <c r="V4" s="689"/>
      <c r="W4" s="689"/>
      <c r="X4" s="689"/>
      <c r="Y4" s="690"/>
      <c r="Z4" s="688" t="s">
        <v>226</v>
      </c>
      <c r="AA4" s="689"/>
      <c r="AB4" s="689"/>
      <c r="AC4" s="690"/>
      <c r="AD4" s="688" t="s">
        <v>227</v>
      </c>
      <c r="AE4" s="689"/>
      <c r="AF4" s="689"/>
      <c r="AG4" s="689"/>
      <c r="AH4" s="689"/>
      <c r="AI4" s="689"/>
      <c r="AJ4" s="689"/>
      <c r="AK4" s="690"/>
      <c r="AL4" s="688" t="s">
        <v>226</v>
      </c>
      <c r="AM4" s="689"/>
      <c r="AN4" s="689"/>
      <c r="AO4" s="690"/>
      <c r="AP4" s="749" t="s">
        <v>228</v>
      </c>
      <c r="AQ4" s="749"/>
      <c r="AR4" s="749"/>
      <c r="AS4" s="749"/>
      <c r="AT4" s="749"/>
      <c r="AU4" s="749"/>
      <c r="AV4" s="749"/>
      <c r="AW4" s="749"/>
      <c r="AX4" s="749"/>
      <c r="AY4" s="749"/>
      <c r="AZ4" s="749"/>
      <c r="BA4" s="749"/>
      <c r="BB4" s="749"/>
      <c r="BC4" s="749"/>
      <c r="BD4" s="749"/>
      <c r="BE4" s="749"/>
      <c r="BF4" s="749"/>
      <c r="BG4" s="749" t="s">
        <v>229</v>
      </c>
      <c r="BH4" s="749"/>
      <c r="BI4" s="749"/>
      <c r="BJ4" s="749"/>
      <c r="BK4" s="749"/>
      <c r="BL4" s="749"/>
      <c r="BM4" s="749"/>
      <c r="BN4" s="749"/>
      <c r="BO4" s="749" t="s">
        <v>226</v>
      </c>
      <c r="BP4" s="749"/>
      <c r="BQ4" s="749"/>
      <c r="BR4" s="749"/>
      <c r="BS4" s="749" t="s">
        <v>230</v>
      </c>
      <c r="BT4" s="749"/>
      <c r="BU4" s="749"/>
      <c r="BV4" s="749"/>
      <c r="BW4" s="749"/>
      <c r="BX4" s="749"/>
      <c r="BY4" s="749"/>
      <c r="BZ4" s="749"/>
      <c r="CA4" s="749"/>
      <c r="CB4" s="749"/>
      <c r="CD4" s="731" t="s">
        <v>231</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6" t="s">
        <v>232</v>
      </c>
      <c r="C5" s="697"/>
      <c r="D5" s="697"/>
      <c r="E5" s="697"/>
      <c r="F5" s="697"/>
      <c r="G5" s="697"/>
      <c r="H5" s="697"/>
      <c r="I5" s="697"/>
      <c r="J5" s="697"/>
      <c r="K5" s="697"/>
      <c r="L5" s="697"/>
      <c r="M5" s="697"/>
      <c r="N5" s="697"/>
      <c r="O5" s="697"/>
      <c r="P5" s="697"/>
      <c r="Q5" s="698"/>
      <c r="R5" s="682">
        <v>79167622</v>
      </c>
      <c r="S5" s="683"/>
      <c r="T5" s="683"/>
      <c r="U5" s="683"/>
      <c r="V5" s="683"/>
      <c r="W5" s="683"/>
      <c r="X5" s="683"/>
      <c r="Y5" s="726"/>
      <c r="Z5" s="744">
        <v>37.4</v>
      </c>
      <c r="AA5" s="744"/>
      <c r="AB5" s="744"/>
      <c r="AC5" s="744"/>
      <c r="AD5" s="745">
        <v>74390585</v>
      </c>
      <c r="AE5" s="745"/>
      <c r="AF5" s="745"/>
      <c r="AG5" s="745"/>
      <c r="AH5" s="745"/>
      <c r="AI5" s="745"/>
      <c r="AJ5" s="745"/>
      <c r="AK5" s="745"/>
      <c r="AL5" s="727">
        <v>72.7</v>
      </c>
      <c r="AM5" s="701"/>
      <c r="AN5" s="701"/>
      <c r="AO5" s="728"/>
      <c r="AP5" s="696" t="s">
        <v>233</v>
      </c>
      <c r="AQ5" s="697"/>
      <c r="AR5" s="697"/>
      <c r="AS5" s="697"/>
      <c r="AT5" s="697"/>
      <c r="AU5" s="697"/>
      <c r="AV5" s="697"/>
      <c r="AW5" s="697"/>
      <c r="AX5" s="697"/>
      <c r="AY5" s="697"/>
      <c r="AZ5" s="697"/>
      <c r="BA5" s="697"/>
      <c r="BB5" s="697"/>
      <c r="BC5" s="697"/>
      <c r="BD5" s="697"/>
      <c r="BE5" s="697"/>
      <c r="BF5" s="698"/>
      <c r="BG5" s="629">
        <v>71227321</v>
      </c>
      <c r="BH5" s="630"/>
      <c r="BI5" s="630"/>
      <c r="BJ5" s="630"/>
      <c r="BK5" s="630"/>
      <c r="BL5" s="630"/>
      <c r="BM5" s="630"/>
      <c r="BN5" s="631"/>
      <c r="BO5" s="656">
        <v>90</v>
      </c>
      <c r="BP5" s="656"/>
      <c r="BQ5" s="656"/>
      <c r="BR5" s="656"/>
      <c r="BS5" s="657">
        <v>1158833</v>
      </c>
      <c r="BT5" s="657"/>
      <c r="BU5" s="657"/>
      <c r="BV5" s="657"/>
      <c r="BW5" s="657"/>
      <c r="BX5" s="657"/>
      <c r="BY5" s="657"/>
      <c r="BZ5" s="657"/>
      <c r="CA5" s="657"/>
      <c r="CB5" s="724"/>
      <c r="CD5" s="731" t="s">
        <v>228</v>
      </c>
      <c r="CE5" s="732"/>
      <c r="CF5" s="732"/>
      <c r="CG5" s="732"/>
      <c r="CH5" s="732"/>
      <c r="CI5" s="732"/>
      <c r="CJ5" s="732"/>
      <c r="CK5" s="732"/>
      <c r="CL5" s="732"/>
      <c r="CM5" s="732"/>
      <c r="CN5" s="732"/>
      <c r="CO5" s="732"/>
      <c r="CP5" s="732"/>
      <c r="CQ5" s="733"/>
      <c r="CR5" s="731" t="s">
        <v>234</v>
      </c>
      <c r="CS5" s="732"/>
      <c r="CT5" s="732"/>
      <c r="CU5" s="732"/>
      <c r="CV5" s="732"/>
      <c r="CW5" s="732"/>
      <c r="CX5" s="732"/>
      <c r="CY5" s="733"/>
      <c r="CZ5" s="731" t="s">
        <v>226</v>
      </c>
      <c r="DA5" s="732"/>
      <c r="DB5" s="732"/>
      <c r="DC5" s="733"/>
      <c r="DD5" s="731" t="s">
        <v>235</v>
      </c>
      <c r="DE5" s="732"/>
      <c r="DF5" s="732"/>
      <c r="DG5" s="732"/>
      <c r="DH5" s="732"/>
      <c r="DI5" s="732"/>
      <c r="DJ5" s="732"/>
      <c r="DK5" s="732"/>
      <c r="DL5" s="732"/>
      <c r="DM5" s="732"/>
      <c r="DN5" s="732"/>
      <c r="DO5" s="732"/>
      <c r="DP5" s="733"/>
      <c r="DQ5" s="731" t="s">
        <v>236</v>
      </c>
      <c r="DR5" s="732"/>
      <c r="DS5" s="732"/>
      <c r="DT5" s="732"/>
      <c r="DU5" s="732"/>
      <c r="DV5" s="732"/>
      <c r="DW5" s="732"/>
      <c r="DX5" s="732"/>
      <c r="DY5" s="732"/>
      <c r="DZ5" s="732"/>
      <c r="EA5" s="732"/>
      <c r="EB5" s="732"/>
      <c r="EC5" s="733"/>
    </row>
    <row r="6" spans="2:143" ht="11.25" customHeight="1" x14ac:dyDescent="0.15">
      <c r="B6" s="626" t="s">
        <v>237</v>
      </c>
      <c r="C6" s="627"/>
      <c r="D6" s="627"/>
      <c r="E6" s="627"/>
      <c r="F6" s="627"/>
      <c r="G6" s="627"/>
      <c r="H6" s="627"/>
      <c r="I6" s="627"/>
      <c r="J6" s="627"/>
      <c r="K6" s="627"/>
      <c r="L6" s="627"/>
      <c r="M6" s="627"/>
      <c r="N6" s="627"/>
      <c r="O6" s="627"/>
      <c r="P6" s="627"/>
      <c r="Q6" s="628"/>
      <c r="R6" s="629">
        <v>1766661</v>
      </c>
      <c r="S6" s="630"/>
      <c r="T6" s="630"/>
      <c r="U6" s="630"/>
      <c r="V6" s="630"/>
      <c r="W6" s="630"/>
      <c r="X6" s="630"/>
      <c r="Y6" s="631"/>
      <c r="Z6" s="656">
        <v>0.8</v>
      </c>
      <c r="AA6" s="656"/>
      <c r="AB6" s="656"/>
      <c r="AC6" s="656"/>
      <c r="AD6" s="657">
        <v>1766661</v>
      </c>
      <c r="AE6" s="657"/>
      <c r="AF6" s="657"/>
      <c r="AG6" s="657"/>
      <c r="AH6" s="657"/>
      <c r="AI6" s="657"/>
      <c r="AJ6" s="657"/>
      <c r="AK6" s="657"/>
      <c r="AL6" s="632">
        <v>1.7</v>
      </c>
      <c r="AM6" s="633"/>
      <c r="AN6" s="633"/>
      <c r="AO6" s="658"/>
      <c r="AP6" s="626" t="s">
        <v>238</v>
      </c>
      <c r="AQ6" s="627"/>
      <c r="AR6" s="627"/>
      <c r="AS6" s="627"/>
      <c r="AT6" s="627"/>
      <c r="AU6" s="627"/>
      <c r="AV6" s="627"/>
      <c r="AW6" s="627"/>
      <c r="AX6" s="627"/>
      <c r="AY6" s="627"/>
      <c r="AZ6" s="627"/>
      <c r="BA6" s="627"/>
      <c r="BB6" s="627"/>
      <c r="BC6" s="627"/>
      <c r="BD6" s="627"/>
      <c r="BE6" s="627"/>
      <c r="BF6" s="628"/>
      <c r="BG6" s="629">
        <v>71227321</v>
      </c>
      <c r="BH6" s="630"/>
      <c r="BI6" s="630"/>
      <c r="BJ6" s="630"/>
      <c r="BK6" s="630"/>
      <c r="BL6" s="630"/>
      <c r="BM6" s="630"/>
      <c r="BN6" s="631"/>
      <c r="BO6" s="656">
        <v>90</v>
      </c>
      <c r="BP6" s="656"/>
      <c r="BQ6" s="656"/>
      <c r="BR6" s="656"/>
      <c r="BS6" s="657">
        <v>1158833</v>
      </c>
      <c r="BT6" s="657"/>
      <c r="BU6" s="657"/>
      <c r="BV6" s="657"/>
      <c r="BW6" s="657"/>
      <c r="BX6" s="657"/>
      <c r="BY6" s="657"/>
      <c r="BZ6" s="657"/>
      <c r="CA6" s="657"/>
      <c r="CB6" s="724"/>
      <c r="CD6" s="685" t="s">
        <v>239</v>
      </c>
      <c r="CE6" s="686"/>
      <c r="CF6" s="686"/>
      <c r="CG6" s="686"/>
      <c r="CH6" s="686"/>
      <c r="CI6" s="686"/>
      <c r="CJ6" s="686"/>
      <c r="CK6" s="686"/>
      <c r="CL6" s="686"/>
      <c r="CM6" s="686"/>
      <c r="CN6" s="686"/>
      <c r="CO6" s="686"/>
      <c r="CP6" s="686"/>
      <c r="CQ6" s="687"/>
      <c r="CR6" s="629">
        <v>847984</v>
      </c>
      <c r="CS6" s="630"/>
      <c r="CT6" s="630"/>
      <c r="CU6" s="630"/>
      <c r="CV6" s="630"/>
      <c r="CW6" s="630"/>
      <c r="CX6" s="630"/>
      <c r="CY6" s="631"/>
      <c r="CZ6" s="727">
        <v>0.4</v>
      </c>
      <c r="DA6" s="701"/>
      <c r="DB6" s="701"/>
      <c r="DC6" s="730"/>
      <c r="DD6" s="635" t="s">
        <v>131</v>
      </c>
      <c r="DE6" s="630"/>
      <c r="DF6" s="630"/>
      <c r="DG6" s="630"/>
      <c r="DH6" s="630"/>
      <c r="DI6" s="630"/>
      <c r="DJ6" s="630"/>
      <c r="DK6" s="630"/>
      <c r="DL6" s="630"/>
      <c r="DM6" s="630"/>
      <c r="DN6" s="630"/>
      <c r="DO6" s="630"/>
      <c r="DP6" s="631"/>
      <c r="DQ6" s="635">
        <v>847662</v>
      </c>
      <c r="DR6" s="630"/>
      <c r="DS6" s="630"/>
      <c r="DT6" s="630"/>
      <c r="DU6" s="630"/>
      <c r="DV6" s="630"/>
      <c r="DW6" s="630"/>
      <c r="DX6" s="630"/>
      <c r="DY6" s="630"/>
      <c r="DZ6" s="630"/>
      <c r="EA6" s="630"/>
      <c r="EB6" s="630"/>
      <c r="EC6" s="670"/>
    </row>
    <row r="7" spans="2:143" ht="11.25" customHeight="1" x14ac:dyDescent="0.15">
      <c r="B7" s="626" t="s">
        <v>240</v>
      </c>
      <c r="C7" s="627"/>
      <c r="D7" s="627"/>
      <c r="E7" s="627"/>
      <c r="F7" s="627"/>
      <c r="G7" s="627"/>
      <c r="H7" s="627"/>
      <c r="I7" s="627"/>
      <c r="J7" s="627"/>
      <c r="K7" s="627"/>
      <c r="L7" s="627"/>
      <c r="M7" s="627"/>
      <c r="N7" s="627"/>
      <c r="O7" s="627"/>
      <c r="P7" s="627"/>
      <c r="Q7" s="628"/>
      <c r="R7" s="629">
        <v>45014</v>
      </c>
      <c r="S7" s="630"/>
      <c r="T7" s="630"/>
      <c r="U7" s="630"/>
      <c r="V7" s="630"/>
      <c r="W7" s="630"/>
      <c r="X7" s="630"/>
      <c r="Y7" s="631"/>
      <c r="Z7" s="656">
        <v>0</v>
      </c>
      <c r="AA7" s="656"/>
      <c r="AB7" s="656"/>
      <c r="AC7" s="656"/>
      <c r="AD7" s="657">
        <v>45014</v>
      </c>
      <c r="AE7" s="657"/>
      <c r="AF7" s="657"/>
      <c r="AG7" s="657"/>
      <c r="AH7" s="657"/>
      <c r="AI7" s="657"/>
      <c r="AJ7" s="657"/>
      <c r="AK7" s="657"/>
      <c r="AL7" s="632">
        <v>0</v>
      </c>
      <c r="AM7" s="633"/>
      <c r="AN7" s="633"/>
      <c r="AO7" s="658"/>
      <c r="AP7" s="626" t="s">
        <v>241</v>
      </c>
      <c r="AQ7" s="627"/>
      <c r="AR7" s="627"/>
      <c r="AS7" s="627"/>
      <c r="AT7" s="627"/>
      <c r="AU7" s="627"/>
      <c r="AV7" s="627"/>
      <c r="AW7" s="627"/>
      <c r="AX7" s="627"/>
      <c r="AY7" s="627"/>
      <c r="AZ7" s="627"/>
      <c r="BA7" s="627"/>
      <c r="BB7" s="627"/>
      <c r="BC7" s="627"/>
      <c r="BD7" s="627"/>
      <c r="BE7" s="627"/>
      <c r="BF7" s="628"/>
      <c r="BG7" s="629">
        <v>30422656</v>
      </c>
      <c r="BH7" s="630"/>
      <c r="BI7" s="630"/>
      <c r="BJ7" s="630"/>
      <c r="BK7" s="630"/>
      <c r="BL7" s="630"/>
      <c r="BM7" s="630"/>
      <c r="BN7" s="631"/>
      <c r="BO7" s="656">
        <v>38.4</v>
      </c>
      <c r="BP7" s="656"/>
      <c r="BQ7" s="656"/>
      <c r="BR7" s="656"/>
      <c r="BS7" s="657">
        <v>1158833</v>
      </c>
      <c r="BT7" s="657"/>
      <c r="BU7" s="657"/>
      <c r="BV7" s="657"/>
      <c r="BW7" s="657"/>
      <c r="BX7" s="657"/>
      <c r="BY7" s="657"/>
      <c r="BZ7" s="657"/>
      <c r="CA7" s="657"/>
      <c r="CB7" s="724"/>
      <c r="CD7" s="671" t="s">
        <v>242</v>
      </c>
      <c r="CE7" s="668"/>
      <c r="CF7" s="668"/>
      <c r="CG7" s="668"/>
      <c r="CH7" s="668"/>
      <c r="CI7" s="668"/>
      <c r="CJ7" s="668"/>
      <c r="CK7" s="668"/>
      <c r="CL7" s="668"/>
      <c r="CM7" s="668"/>
      <c r="CN7" s="668"/>
      <c r="CO7" s="668"/>
      <c r="CP7" s="668"/>
      <c r="CQ7" s="669"/>
      <c r="CR7" s="629">
        <v>14836795</v>
      </c>
      <c r="CS7" s="630"/>
      <c r="CT7" s="630"/>
      <c r="CU7" s="630"/>
      <c r="CV7" s="630"/>
      <c r="CW7" s="630"/>
      <c r="CX7" s="630"/>
      <c r="CY7" s="631"/>
      <c r="CZ7" s="656">
        <v>7.3</v>
      </c>
      <c r="DA7" s="656"/>
      <c r="DB7" s="656"/>
      <c r="DC7" s="656"/>
      <c r="DD7" s="635">
        <v>1016292</v>
      </c>
      <c r="DE7" s="630"/>
      <c r="DF7" s="630"/>
      <c r="DG7" s="630"/>
      <c r="DH7" s="630"/>
      <c r="DI7" s="630"/>
      <c r="DJ7" s="630"/>
      <c r="DK7" s="630"/>
      <c r="DL7" s="630"/>
      <c r="DM7" s="630"/>
      <c r="DN7" s="630"/>
      <c r="DO7" s="630"/>
      <c r="DP7" s="631"/>
      <c r="DQ7" s="635">
        <v>12866571</v>
      </c>
      <c r="DR7" s="630"/>
      <c r="DS7" s="630"/>
      <c r="DT7" s="630"/>
      <c r="DU7" s="630"/>
      <c r="DV7" s="630"/>
      <c r="DW7" s="630"/>
      <c r="DX7" s="630"/>
      <c r="DY7" s="630"/>
      <c r="DZ7" s="630"/>
      <c r="EA7" s="630"/>
      <c r="EB7" s="630"/>
      <c r="EC7" s="670"/>
    </row>
    <row r="8" spans="2:143" ht="11.25" customHeight="1" x14ac:dyDescent="0.15">
      <c r="B8" s="626" t="s">
        <v>243</v>
      </c>
      <c r="C8" s="627"/>
      <c r="D8" s="627"/>
      <c r="E8" s="627"/>
      <c r="F8" s="627"/>
      <c r="G8" s="627"/>
      <c r="H8" s="627"/>
      <c r="I8" s="627"/>
      <c r="J8" s="627"/>
      <c r="K8" s="627"/>
      <c r="L8" s="627"/>
      <c r="M8" s="627"/>
      <c r="N8" s="627"/>
      <c r="O8" s="627"/>
      <c r="P8" s="627"/>
      <c r="Q8" s="628"/>
      <c r="R8" s="629">
        <v>279081</v>
      </c>
      <c r="S8" s="630"/>
      <c r="T8" s="630"/>
      <c r="U8" s="630"/>
      <c r="V8" s="630"/>
      <c r="W8" s="630"/>
      <c r="X8" s="630"/>
      <c r="Y8" s="631"/>
      <c r="Z8" s="656">
        <v>0.1</v>
      </c>
      <c r="AA8" s="656"/>
      <c r="AB8" s="656"/>
      <c r="AC8" s="656"/>
      <c r="AD8" s="657">
        <v>279081</v>
      </c>
      <c r="AE8" s="657"/>
      <c r="AF8" s="657"/>
      <c r="AG8" s="657"/>
      <c r="AH8" s="657"/>
      <c r="AI8" s="657"/>
      <c r="AJ8" s="657"/>
      <c r="AK8" s="657"/>
      <c r="AL8" s="632">
        <v>0.3</v>
      </c>
      <c r="AM8" s="633"/>
      <c r="AN8" s="633"/>
      <c r="AO8" s="658"/>
      <c r="AP8" s="626" t="s">
        <v>244</v>
      </c>
      <c r="AQ8" s="627"/>
      <c r="AR8" s="627"/>
      <c r="AS8" s="627"/>
      <c r="AT8" s="627"/>
      <c r="AU8" s="627"/>
      <c r="AV8" s="627"/>
      <c r="AW8" s="627"/>
      <c r="AX8" s="627"/>
      <c r="AY8" s="627"/>
      <c r="AZ8" s="627"/>
      <c r="BA8" s="627"/>
      <c r="BB8" s="627"/>
      <c r="BC8" s="627"/>
      <c r="BD8" s="627"/>
      <c r="BE8" s="627"/>
      <c r="BF8" s="628"/>
      <c r="BG8" s="629">
        <v>821473</v>
      </c>
      <c r="BH8" s="630"/>
      <c r="BI8" s="630"/>
      <c r="BJ8" s="630"/>
      <c r="BK8" s="630"/>
      <c r="BL8" s="630"/>
      <c r="BM8" s="630"/>
      <c r="BN8" s="631"/>
      <c r="BO8" s="656">
        <v>1</v>
      </c>
      <c r="BP8" s="656"/>
      <c r="BQ8" s="656"/>
      <c r="BR8" s="656"/>
      <c r="BS8" s="657" t="s">
        <v>131</v>
      </c>
      <c r="BT8" s="657"/>
      <c r="BU8" s="657"/>
      <c r="BV8" s="657"/>
      <c r="BW8" s="657"/>
      <c r="BX8" s="657"/>
      <c r="BY8" s="657"/>
      <c r="BZ8" s="657"/>
      <c r="CA8" s="657"/>
      <c r="CB8" s="724"/>
      <c r="CD8" s="671" t="s">
        <v>245</v>
      </c>
      <c r="CE8" s="668"/>
      <c r="CF8" s="668"/>
      <c r="CG8" s="668"/>
      <c r="CH8" s="668"/>
      <c r="CI8" s="668"/>
      <c r="CJ8" s="668"/>
      <c r="CK8" s="668"/>
      <c r="CL8" s="668"/>
      <c r="CM8" s="668"/>
      <c r="CN8" s="668"/>
      <c r="CO8" s="668"/>
      <c r="CP8" s="668"/>
      <c r="CQ8" s="669"/>
      <c r="CR8" s="629">
        <v>94410215</v>
      </c>
      <c r="CS8" s="630"/>
      <c r="CT8" s="630"/>
      <c r="CU8" s="630"/>
      <c r="CV8" s="630"/>
      <c r="CW8" s="630"/>
      <c r="CX8" s="630"/>
      <c r="CY8" s="631"/>
      <c r="CZ8" s="656">
        <v>46.2</v>
      </c>
      <c r="DA8" s="656"/>
      <c r="DB8" s="656"/>
      <c r="DC8" s="656"/>
      <c r="DD8" s="635">
        <v>696686</v>
      </c>
      <c r="DE8" s="630"/>
      <c r="DF8" s="630"/>
      <c r="DG8" s="630"/>
      <c r="DH8" s="630"/>
      <c r="DI8" s="630"/>
      <c r="DJ8" s="630"/>
      <c r="DK8" s="630"/>
      <c r="DL8" s="630"/>
      <c r="DM8" s="630"/>
      <c r="DN8" s="630"/>
      <c r="DO8" s="630"/>
      <c r="DP8" s="631"/>
      <c r="DQ8" s="635">
        <v>36850820</v>
      </c>
      <c r="DR8" s="630"/>
      <c r="DS8" s="630"/>
      <c r="DT8" s="630"/>
      <c r="DU8" s="630"/>
      <c r="DV8" s="630"/>
      <c r="DW8" s="630"/>
      <c r="DX8" s="630"/>
      <c r="DY8" s="630"/>
      <c r="DZ8" s="630"/>
      <c r="EA8" s="630"/>
      <c r="EB8" s="630"/>
      <c r="EC8" s="670"/>
    </row>
    <row r="9" spans="2:143" ht="11.25" customHeight="1" x14ac:dyDescent="0.15">
      <c r="B9" s="626" t="s">
        <v>246</v>
      </c>
      <c r="C9" s="627"/>
      <c r="D9" s="627"/>
      <c r="E9" s="627"/>
      <c r="F9" s="627"/>
      <c r="G9" s="627"/>
      <c r="H9" s="627"/>
      <c r="I9" s="627"/>
      <c r="J9" s="627"/>
      <c r="K9" s="627"/>
      <c r="L9" s="627"/>
      <c r="M9" s="627"/>
      <c r="N9" s="627"/>
      <c r="O9" s="627"/>
      <c r="P9" s="627"/>
      <c r="Q9" s="628"/>
      <c r="R9" s="629">
        <v>297679</v>
      </c>
      <c r="S9" s="630"/>
      <c r="T9" s="630"/>
      <c r="U9" s="630"/>
      <c r="V9" s="630"/>
      <c r="W9" s="630"/>
      <c r="X9" s="630"/>
      <c r="Y9" s="631"/>
      <c r="Z9" s="656">
        <v>0.1</v>
      </c>
      <c r="AA9" s="656"/>
      <c r="AB9" s="656"/>
      <c r="AC9" s="656"/>
      <c r="AD9" s="657">
        <v>297679</v>
      </c>
      <c r="AE9" s="657"/>
      <c r="AF9" s="657"/>
      <c r="AG9" s="657"/>
      <c r="AH9" s="657"/>
      <c r="AI9" s="657"/>
      <c r="AJ9" s="657"/>
      <c r="AK9" s="657"/>
      <c r="AL9" s="632">
        <v>0.3</v>
      </c>
      <c r="AM9" s="633"/>
      <c r="AN9" s="633"/>
      <c r="AO9" s="658"/>
      <c r="AP9" s="626" t="s">
        <v>247</v>
      </c>
      <c r="AQ9" s="627"/>
      <c r="AR9" s="627"/>
      <c r="AS9" s="627"/>
      <c r="AT9" s="627"/>
      <c r="AU9" s="627"/>
      <c r="AV9" s="627"/>
      <c r="AW9" s="627"/>
      <c r="AX9" s="627"/>
      <c r="AY9" s="627"/>
      <c r="AZ9" s="627"/>
      <c r="BA9" s="627"/>
      <c r="BB9" s="627"/>
      <c r="BC9" s="627"/>
      <c r="BD9" s="627"/>
      <c r="BE9" s="627"/>
      <c r="BF9" s="628"/>
      <c r="BG9" s="629">
        <v>23991790</v>
      </c>
      <c r="BH9" s="630"/>
      <c r="BI9" s="630"/>
      <c r="BJ9" s="630"/>
      <c r="BK9" s="630"/>
      <c r="BL9" s="630"/>
      <c r="BM9" s="630"/>
      <c r="BN9" s="631"/>
      <c r="BO9" s="656">
        <v>30.3</v>
      </c>
      <c r="BP9" s="656"/>
      <c r="BQ9" s="656"/>
      <c r="BR9" s="656"/>
      <c r="BS9" s="657" t="s">
        <v>131</v>
      </c>
      <c r="BT9" s="657"/>
      <c r="BU9" s="657"/>
      <c r="BV9" s="657"/>
      <c r="BW9" s="657"/>
      <c r="BX9" s="657"/>
      <c r="BY9" s="657"/>
      <c r="BZ9" s="657"/>
      <c r="CA9" s="657"/>
      <c r="CB9" s="724"/>
      <c r="CD9" s="671" t="s">
        <v>248</v>
      </c>
      <c r="CE9" s="668"/>
      <c r="CF9" s="668"/>
      <c r="CG9" s="668"/>
      <c r="CH9" s="668"/>
      <c r="CI9" s="668"/>
      <c r="CJ9" s="668"/>
      <c r="CK9" s="668"/>
      <c r="CL9" s="668"/>
      <c r="CM9" s="668"/>
      <c r="CN9" s="668"/>
      <c r="CO9" s="668"/>
      <c r="CP9" s="668"/>
      <c r="CQ9" s="669"/>
      <c r="CR9" s="629">
        <v>20815040</v>
      </c>
      <c r="CS9" s="630"/>
      <c r="CT9" s="630"/>
      <c r="CU9" s="630"/>
      <c r="CV9" s="630"/>
      <c r="CW9" s="630"/>
      <c r="CX9" s="630"/>
      <c r="CY9" s="631"/>
      <c r="CZ9" s="656">
        <v>10.199999999999999</v>
      </c>
      <c r="DA9" s="656"/>
      <c r="DB9" s="656"/>
      <c r="DC9" s="656"/>
      <c r="DD9" s="635">
        <v>2653843</v>
      </c>
      <c r="DE9" s="630"/>
      <c r="DF9" s="630"/>
      <c r="DG9" s="630"/>
      <c r="DH9" s="630"/>
      <c r="DI9" s="630"/>
      <c r="DJ9" s="630"/>
      <c r="DK9" s="630"/>
      <c r="DL9" s="630"/>
      <c r="DM9" s="630"/>
      <c r="DN9" s="630"/>
      <c r="DO9" s="630"/>
      <c r="DP9" s="631"/>
      <c r="DQ9" s="635">
        <v>13966194</v>
      </c>
      <c r="DR9" s="630"/>
      <c r="DS9" s="630"/>
      <c r="DT9" s="630"/>
      <c r="DU9" s="630"/>
      <c r="DV9" s="630"/>
      <c r="DW9" s="630"/>
      <c r="DX9" s="630"/>
      <c r="DY9" s="630"/>
      <c r="DZ9" s="630"/>
      <c r="EA9" s="630"/>
      <c r="EB9" s="630"/>
      <c r="EC9" s="670"/>
    </row>
    <row r="10" spans="2:143" ht="11.25" customHeight="1" x14ac:dyDescent="0.15">
      <c r="B10" s="626" t="s">
        <v>249</v>
      </c>
      <c r="C10" s="627"/>
      <c r="D10" s="627"/>
      <c r="E10" s="627"/>
      <c r="F10" s="627"/>
      <c r="G10" s="627"/>
      <c r="H10" s="627"/>
      <c r="I10" s="627"/>
      <c r="J10" s="627"/>
      <c r="K10" s="627"/>
      <c r="L10" s="627"/>
      <c r="M10" s="627"/>
      <c r="N10" s="627"/>
      <c r="O10" s="627"/>
      <c r="P10" s="627"/>
      <c r="Q10" s="628"/>
      <c r="R10" s="629" t="s">
        <v>131</v>
      </c>
      <c r="S10" s="630"/>
      <c r="T10" s="630"/>
      <c r="U10" s="630"/>
      <c r="V10" s="630"/>
      <c r="W10" s="630"/>
      <c r="X10" s="630"/>
      <c r="Y10" s="631"/>
      <c r="Z10" s="656" t="s">
        <v>131</v>
      </c>
      <c r="AA10" s="656"/>
      <c r="AB10" s="656"/>
      <c r="AC10" s="656"/>
      <c r="AD10" s="657" t="s">
        <v>131</v>
      </c>
      <c r="AE10" s="657"/>
      <c r="AF10" s="657"/>
      <c r="AG10" s="657"/>
      <c r="AH10" s="657"/>
      <c r="AI10" s="657"/>
      <c r="AJ10" s="657"/>
      <c r="AK10" s="657"/>
      <c r="AL10" s="632" t="s">
        <v>131</v>
      </c>
      <c r="AM10" s="633"/>
      <c r="AN10" s="633"/>
      <c r="AO10" s="658"/>
      <c r="AP10" s="626" t="s">
        <v>250</v>
      </c>
      <c r="AQ10" s="627"/>
      <c r="AR10" s="627"/>
      <c r="AS10" s="627"/>
      <c r="AT10" s="627"/>
      <c r="AU10" s="627"/>
      <c r="AV10" s="627"/>
      <c r="AW10" s="627"/>
      <c r="AX10" s="627"/>
      <c r="AY10" s="627"/>
      <c r="AZ10" s="627"/>
      <c r="BA10" s="627"/>
      <c r="BB10" s="627"/>
      <c r="BC10" s="627"/>
      <c r="BD10" s="627"/>
      <c r="BE10" s="627"/>
      <c r="BF10" s="628"/>
      <c r="BG10" s="629">
        <v>1512843</v>
      </c>
      <c r="BH10" s="630"/>
      <c r="BI10" s="630"/>
      <c r="BJ10" s="630"/>
      <c r="BK10" s="630"/>
      <c r="BL10" s="630"/>
      <c r="BM10" s="630"/>
      <c r="BN10" s="631"/>
      <c r="BO10" s="656">
        <v>1.9</v>
      </c>
      <c r="BP10" s="656"/>
      <c r="BQ10" s="656"/>
      <c r="BR10" s="656"/>
      <c r="BS10" s="657" t="s">
        <v>131</v>
      </c>
      <c r="BT10" s="657"/>
      <c r="BU10" s="657"/>
      <c r="BV10" s="657"/>
      <c r="BW10" s="657"/>
      <c r="BX10" s="657"/>
      <c r="BY10" s="657"/>
      <c r="BZ10" s="657"/>
      <c r="CA10" s="657"/>
      <c r="CB10" s="724"/>
      <c r="CD10" s="671" t="s">
        <v>251</v>
      </c>
      <c r="CE10" s="668"/>
      <c r="CF10" s="668"/>
      <c r="CG10" s="668"/>
      <c r="CH10" s="668"/>
      <c r="CI10" s="668"/>
      <c r="CJ10" s="668"/>
      <c r="CK10" s="668"/>
      <c r="CL10" s="668"/>
      <c r="CM10" s="668"/>
      <c r="CN10" s="668"/>
      <c r="CO10" s="668"/>
      <c r="CP10" s="668"/>
      <c r="CQ10" s="669"/>
      <c r="CR10" s="629">
        <v>189238</v>
      </c>
      <c r="CS10" s="630"/>
      <c r="CT10" s="630"/>
      <c r="CU10" s="630"/>
      <c r="CV10" s="630"/>
      <c r="CW10" s="630"/>
      <c r="CX10" s="630"/>
      <c r="CY10" s="631"/>
      <c r="CZ10" s="656">
        <v>0.1</v>
      </c>
      <c r="DA10" s="656"/>
      <c r="DB10" s="656"/>
      <c r="DC10" s="656"/>
      <c r="DD10" s="635" t="s">
        <v>131</v>
      </c>
      <c r="DE10" s="630"/>
      <c r="DF10" s="630"/>
      <c r="DG10" s="630"/>
      <c r="DH10" s="630"/>
      <c r="DI10" s="630"/>
      <c r="DJ10" s="630"/>
      <c r="DK10" s="630"/>
      <c r="DL10" s="630"/>
      <c r="DM10" s="630"/>
      <c r="DN10" s="630"/>
      <c r="DO10" s="630"/>
      <c r="DP10" s="631"/>
      <c r="DQ10" s="635">
        <v>55711</v>
      </c>
      <c r="DR10" s="630"/>
      <c r="DS10" s="630"/>
      <c r="DT10" s="630"/>
      <c r="DU10" s="630"/>
      <c r="DV10" s="630"/>
      <c r="DW10" s="630"/>
      <c r="DX10" s="630"/>
      <c r="DY10" s="630"/>
      <c r="DZ10" s="630"/>
      <c r="EA10" s="630"/>
      <c r="EB10" s="630"/>
      <c r="EC10" s="670"/>
    </row>
    <row r="11" spans="2:143" ht="11.25" customHeight="1" x14ac:dyDescent="0.15">
      <c r="B11" s="626" t="s">
        <v>252</v>
      </c>
      <c r="C11" s="627"/>
      <c r="D11" s="627"/>
      <c r="E11" s="627"/>
      <c r="F11" s="627"/>
      <c r="G11" s="627"/>
      <c r="H11" s="627"/>
      <c r="I11" s="627"/>
      <c r="J11" s="627"/>
      <c r="K11" s="627"/>
      <c r="L11" s="627"/>
      <c r="M11" s="627"/>
      <c r="N11" s="627"/>
      <c r="O11" s="627"/>
      <c r="P11" s="627"/>
      <c r="Q11" s="628"/>
      <c r="R11" s="629">
        <v>11399484</v>
      </c>
      <c r="S11" s="630"/>
      <c r="T11" s="630"/>
      <c r="U11" s="630"/>
      <c r="V11" s="630"/>
      <c r="W11" s="630"/>
      <c r="X11" s="630"/>
      <c r="Y11" s="631"/>
      <c r="Z11" s="632">
        <v>5.4</v>
      </c>
      <c r="AA11" s="633"/>
      <c r="AB11" s="633"/>
      <c r="AC11" s="634"/>
      <c r="AD11" s="635">
        <v>11399484</v>
      </c>
      <c r="AE11" s="630"/>
      <c r="AF11" s="630"/>
      <c r="AG11" s="630"/>
      <c r="AH11" s="630"/>
      <c r="AI11" s="630"/>
      <c r="AJ11" s="630"/>
      <c r="AK11" s="631"/>
      <c r="AL11" s="632">
        <v>11.1</v>
      </c>
      <c r="AM11" s="633"/>
      <c r="AN11" s="633"/>
      <c r="AO11" s="658"/>
      <c r="AP11" s="626" t="s">
        <v>253</v>
      </c>
      <c r="AQ11" s="627"/>
      <c r="AR11" s="627"/>
      <c r="AS11" s="627"/>
      <c r="AT11" s="627"/>
      <c r="AU11" s="627"/>
      <c r="AV11" s="627"/>
      <c r="AW11" s="627"/>
      <c r="AX11" s="627"/>
      <c r="AY11" s="627"/>
      <c r="AZ11" s="627"/>
      <c r="BA11" s="627"/>
      <c r="BB11" s="627"/>
      <c r="BC11" s="627"/>
      <c r="BD11" s="627"/>
      <c r="BE11" s="627"/>
      <c r="BF11" s="628"/>
      <c r="BG11" s="629">
        <v>4096550</v>
      </c>
      <c r="BH11" s="630"/>
      <c r="BI11" s="630"/>
      <c r="BJ11" s="630"/>
      <c r="BK11" s="630"/>
      <c r="BL11" s="630"/>
      <c r="BM11" s="630"/>
      <c r="BN11" s="631"/>
      <c r="BO11" s="656">
        <v>5.2</v>
      </c>
      <c r="BP11" s="656"/>
      <c r="BQ11" s="656"/>
      <c r="BR11" s="656"/>
      <c r="BS11" s="657">
        <v>1158833</v>
      </c>
      <c r="BT11" s="657"/>
      <c r="BU11" s="657"/>
      <c r="BV11" s="657"/>
      <c r="BW11" s="657"/>
      <c r="BX11" s="657"/>
      <c r="BY11" s="657"/>
      <c r="BZ11" s="657"/>
      <c r="CA11" s="657"/>
      <c r="CB11" s="724"/>
      <c r="CD11" s="671" t="s">
        <v>254</v>
      </c>
      <c r="CE11" s="668"/>
      <c r="CF11" s="668"/>
      <c r="CG11" s="668"/>
      <c r="CH11" s="668"/>
      <c r="CI11" s="668"/>
      <c r="CJ11" s="668"/>
      <c r="CK11" s="668"/>
      <c r="CL11" s="668"/>
      <c r="CM11" s="668"/>
      <c r="CN11" s="668"/>
      <c r="CO11" s="668"/>
      <c r="CP11" s="668"/>
      <c r="CQ11" s="669"/>
      <c r="CR11" s="629">
        <v>2789622</v>
      </c>
      <c r="CS11" s="630"/>
      <c r="CT11" s="630"/>
      <c r="CU11" s="630"/>
      <c r="CV11" s="630"/>
      <c r="CW11" s="630"/>
      <c r="CX11" s="630"/>
      <c r="CY11" s="631"/>
      <c r="CZ11" s="656">
        <v>1.4</v>
      </c>
      <c r="DA11" s="656"/>
      <c r="DB11" s="656"/>
      <c r="DC11" s="656"/>
      <c r="DD11" s="635">
        <v>1348755</v>
      </c>
      <c r="DE11" s="630"/>
      <c r="DF11" s="630"/>
      <c r="DG11" s="630"/>
      <c r="DH11" s="630"/>
      <c r="DI11" s="630"/>
      <c r="DJ11" s="630"/>
      <c r="DK11" s="630"/>
      <c r="DL11" s="630"/>
      <c r="DM11" s="630"/>
      <c r="DN11" s="630"/>
      <c r="DO11" s="630"/>
      <c r="DP11" s="631"/>
      <c r="DQ11" s="635">
        <v>1414152</v>
      </c>
      <c r="DR11" s="630"/>
      <c r="DS11" s="630"/>
      <c r="DT11" s="630"/>
      <c r="DU11" s="630"/>
      <c r="DV11" s="630"/>
      <c r="DW11" s="630"/>
      <c r="DX11" s="630"/>
      <c r="DY11" s="630"/>
      <c r="DZ11" s="630"/>
      <c r="EA11" s="630"/>
      <c r="EB11" s="630"/>
      <c r="EC11" s="670"/>
    </row>
    <row r="12" spans="2:143" ht="11.25" customHeight="1" x14ac:dyDescent="0.15">
      <c r="B12" s="626" t="s">
        <v>255</v>
      </c>
      <c r="C12" s="627"/>
      <c r="D12" s="627"/>
      <c r="E12" s="627"/>
      <c r="F12" s="627"/>
      <c r="G12" s="627"/>
      <c r="H12" s="627"/>
      <c r="I12" s="627"/>
      <c r="J12" s="627"/>
      <c r="K12" s="627"/>
      <c r="L12" s="627"/>
      <c r="M12" s="627"/>
      <c r="N12" s="627"/>
      <c r="O12" s="627"/>
      <c r="P12" s="627"/>
      <c r="Q12" s="628"/>
      <c r="R12" s="629">
        <v>82109</v>
      </c>
      <c r="S12" s="630"/>
      <c r="T12" s="630"/>
      <c r="U12" s="630"/>
      <c r="V12" s="630"/>
      <c r="W12" s="630"/>
      <c r="X12" s="630"/>
      <c r="Y12" s="631"/>
      <c r="Z12" s="656">
        <v>0</v>
      </c>
      <c r="AA12" s="656"/>
      <c r="AB12" s="656"/>
      <c r="AC12" s="656"/>
      <c r="AD12" s="657">
        <v>82109</v>
      </c>
      <c r="AE12" s="657"/>
      <c r="AF12" s="657"/>
      <c r="AG12" s="657"/>
      <c r="AH12" s="657"/>
      <c r="AI12" s="657"/>
      <c r="AJ12" s="657"/>
      <c r="AK12" s="657"/>
      <c r="AL12" s="632">
        <v>0.1</v>
      </c>
      <c r="AM12" s="633"/>
      <c r="AN12" s="633"/>
      <c r="AO12" s="658"/>
      <c r="AP12" s="626" t="s">
        <v>256</v>
      </c>
      <c r="AQ12" s="627"/>
      <c r="AR12" s="627"/>
      <c r="AS12" s="627"/>
      <c r="AT12" s="627"/>
      <c r="AU12" s="627"/>
      <c r="AV12" s="627"/>
      <c r="AW12" s="627"/>
      <c r="AX12" s="627"/>
      <c r="AY12" s="627"/>
      <c r="AZ12" s="627"/>
      <c r="BA12" s="627"/>
      <c r="BB12" s="627"/>
      <c r="BC12" s="627"/>
      <c r="BD12" s="627"/>
      <c r="BE12" s="627"/>
      <c r="BF12" s="628"/>
      <c r="BG12" s="629">
        <v>36017626</v>
      </c>
      <c r="BH12" s="630"/>
      <c r="BI12" s="630"/>
      <c r="BJ12" s="630"/>
      <c r="BK12" s="630"/>
      <c r="BL12" s="630"/>
      <c r="BM12" s="630"/>
      <c r="BN12" s="631"/>
      <c r="BO12" s="656">
        <v>45.5</v>
      </c>
      <c r="BP12" s="656"/>
      <c r="BQ12" s="656"/>
      <c r="BR12" s="656"/>
      <c r="BS12" s="657" t="s">
        <v>131</v>
      </c>
      <c r="BT12" s="657"/>
      <c r="BU12" s="657"/>
      <c r="BV12" s="657"/>
      <c r="BW12" s="657"/>
      <c r="BX12" s="657"/>
      <c r="BY12" s="657"/>
      <c r="BZ12" s="657"/>
      <c r="CA12" s="657"/>
      <c r="CB12" s="724"/>
      <c r="CD12" s="671" t="s">
        <v>257</v>
      </c>
      <c r="CE12" s="668"/>
      <c r="CF12" s="668"/>
      <c r="CG12" s="668"/>
      <c r="CH12" s="668"/>
      <c r="CI12" s="668"/>
      <c r="CJ12" s="668"/>
      <c r="CK12" s="668"/>
      <c r="CL12" s="668"/>
      <c r="CM12" s="668"/>
      <c r="CN12" s="668"/>
      <c r="CO12" s="668"/>
      <c r="CP12" s="668"/>
      <c r="CQ12" s="669"/>
      <c r="CR12" s="629">
        <v>7023462</v>
      </c>
      <c r="CS12" s="630"/>
      <c r="CT12" s="630"/>
      <c r="CU12" s="630"/>
      <c r="CV12" s="630"/>
      <c r="CW12" s="630"/>
      <c r="CX12" s="630"/>
      <c r="CY12" s="631"/>
      <c r="CZ12" s="656">
        <v>3.4</v>
      </c>
      <c r="DA12" s="656"/>
      <c r="DB12" s="656"/>
      <c r="DC12" s="656"/>
      <c r="DD12" s="635">
        <v>80281</v>
      </c>
      <c r="DE12" s="630"/>
      <c r="DF12" s="630"/>
      <c r="DG12" s="630"/>
      <c r="DH12" s="630"/>
      <c r="DI12" s="630"/>
      <c r="DJ12" s="630"/>
      <c r="DK12" s="630"/>
      <c r="DL12" s="630"/>
      <c r="DM12" s="630"/>
      <c r="DN12" s="630"/>
      <c r="DO12" s="630"/>
      <c r="DP12" s="631"/>
      <c r="DQ12" s="635">
        <v>3737230</v>
      </c>
      <c r="DR12" s="630"/>
      <c r="DS12" s="630"/>
      <c r="DT12" s="630"/>
      <c r="DU12" s="630"/>
      <c r="DV12" s="630"/>
      <c r="DW12" s="630"/>
      <c r="DX12" s="630"/>
      <c r="DY12" s="630"/>
      <c r="DZ12" s="630"/>
      <c r="EA12" s="630"/>
      <c r="EB12" s="630"/>
      <c r="EC12" s="670"/>
    </row>
    <row r="13" spans="2:143" ht="11.25" customHeight="1" x14ac:dyDescent="0.15">
      <c r="B13" s="626" t="s">
        <v>258</v>
      </c>
      <c r="C13" s="627"/>
      <c r="D13" s="627"/>
      <c r="E13" s="627"/>
      <c r="F13" s="627"/>
      <c r="G13" s="627"/>
      <c r="H13" s="627"/>
      <c r="I13" s="627"/>
      <c r="J13" s="627"/>
      <c r="K13" s="627"/>
      <c r="L13" s="627"/>
      <c r="M13" s="627"/>
      <c r="N13" s="627"/>
      <c r="O13" s="627"/>
      <c r="P13" s="627"/>
      <c r="Q13" s="628"/>
      <c r="R13" s="629" t="s">
        <v>131</v>
      </c>
      <c r="S13" s="630"/>
      <c r="T13" s="630"/>
      <c r="U13" s="630"/>
      <c r="V13" s="630"/>
      <c r="W13" s="630"/>
      <c r="X13" s="630"/>
      <c r="Y13" s="631"/>
      <c r="Z13" s="656" t="s">
        <v>131</v>
      </c>
      <c r="AA13" s="656"/>
      <c r="AB13" s="656"/>
      <c r="AC13" s="656"/>
      <c r="AD13" s="657" t="s">
        <v>131</v>
      </c>
      <c r="AE13" s="657"/>
      <c r="AF13" s="657"/>
      <c r="AG13" s="657"/>
      <c r="AH13" s="657"/>
      <c r="AI13" s="657"/>
      <c r="AJ13" s="657"/>
      <c r="AK13" s="657"/>
      <c r="AL13" s="632" t="s">
        <v>131</v>
      </c>
      <c r="AM13" s="633"/>
      <c r="AN13" s="633"/>
      <c r="AO13" s="658"/>
      <c r="AP13" s="626" t="s">
        <v>259</v>
      </c>
      <c r="AQ13" s="627"/>
      <c r="AR13" s="627"/>
      <c r="AS13" s="627"/>
      <c r="AT13" s="627"/>
      <c r="AU13" s="627"/>
      <c r="AV13" s="627"/>
      <c r="AW13" s="627"/>
      <c r="AX13" s="627"/>
      <c r="AY13" s="627"/>
      <c r="AZ13" s="627"/>
      <c r="BA13" s="627"/>
      <c r="BB13" s="627"/>
      <c r="BC13" s="627"/>
      <c r="BD13" s="627"/>
      <c r="BE13" s="627"/>
      <c r="BF13" s="628"/>
      <c r="BG13" s="629">
        <v>35870942</v>
      </c>
      <c r="BH13" s="630"/>
      <c r="BI13" s="630"/>
      <c r="BJ13" s="630"/>
      <c r="BK13" s="630"/>
      <c r="BL13" s="630"/>
      <c r="BM13" s="630"/>
      <c r="BN13" s="631"/>
      <c r="BO13" s="656">
        <v>45.3</v>
      </c>
      <c r="BP13" s="656"/>
      <c r="BQ13" s="656"/>
      <c r="BR13" s="656"/>
      <c r="BS13" s="657" t="s">
        <v>131</v>
      </c>
      <c r="BT13" s="657"/>
      <c r="BU13" s="657"/>
      <c r="BV13" s="657"/>
      <c r="BW13" s="657"/>
      <c r="BX13" s="657"/>
      <c r="BY13" s="657"/>
      <c r="BZ13" s="657"/>
      <c r="CA13" s="657"/>
      <c r="CB13" s="724"/>
      <c r="CD13" s="671" t="s">
        <v>260</v>
      </c>
      <c r="CE13" s="668"/>
      <c r="CF13" s="668"/>
      <c r="CG13" s="668"/>
      <c r="CH13" s="668"/>
      <c r="CI13" s="668"/>
      <c r="CJ13" s="668"/>
      <c r="CK13" s="668"/>
      <c r="CL13" s="668"/>
      <c r="CM13" s="668"/>
      <c r="CN13" s="668"/>
      <c r="CO13" s="668"/>
      <c r="CP13" s="668"/>
      <c r="CQ13" s="669"/>
      <c r="CR13" s="629">
        <v>20020244</v>
      </c>
      <c r="CS13" s="630"/>
      <c r="CT13" s="630"/>
      <c r="CU13" s="630"/>
      <c r="CV13" s="630"/>
      <c r="CW13" s="630"/>
      <c r="CX13" s="630"/>
      <c r="CY13" s="631"/>
      <c r="CZ13" s="656">
        <v>9.8000000000000007</v>
      </c>
      <c r="DA13" s="656"/>
      <c r="DB13" s="656"/>
      <c r="DC13" s="656"/>
      <c r="DD13" s="635">
        <v>9578189</v>
      </c>
      <c r="DE13" s="630"/>
      <c r="DF13" s="630"/>
      <c r="DG13" s="630"/>
      <c r="DH13" s="630"/>
      <c r="DI13" s="630"/>
      <c r="DJ13" s="630"/>
      <c r="DK13" s="630"/>
      <c r="DL13" s="630"/>
      <c r="DM13" s="630"/>
      <c r="DN13" s="630"/>
      <c r="DO13" s="630"/>
      <c r="DP13" s="631"/>
      <c r="DQ13" s="635">
        <v>13274615</v>
      </c>
      <c r="DR13" s="630"/>
      <c r="DS13" s="630"/>
      <c r="DT13" s="630"/>
      <c r="DU13" s="630"/>
      <c r="DV13" s="630"/>
      <c r="DW13" s="630"/>
      <c r="DX13" s="630"/>
      <c r="DY13" s="630"/>
      <c r="DZ13" s="630"/>
      <c r="EA13" s="630"/>
      <c r="EB13" s="630"/>
      <c r="EC13" s="670"/>
    </row>
    <row r="14" spans="2:143" ht="11.25" customHeight="1" x14ac:dyDescent="0.15">
      <c r="B14" s="626" t="s">
        <v>261</v>
      </c>
      <c r="C14" s="627"/>
      <c r="D14" s="627"/>
      <c r="E14" s="627"/>
      <c r="F14" s="627"/>
      <c r="G14" s="627"/>
      <c r="H14" s="627"/>
      <c r="I14" s="627"/>
      <c r="J14" s="627"/>
      <c r="K14" s="627"/>
      <c r="L14" s="627"/>
      <c r="M14" s="627"/>
      <c r="N14" s="627"/>
      <c r="O14" s="627"/>
      <c r="P14" s="627"/>
      <c r="Q14" s="628"/>
      <c r="R14" s="629" t="s">
        <v>131</v>
      </c>
      <c r="S14" s="630"/>
      <c r="T14" s="630"/>
      <c r="U14" s="630"/>
      <c r="V14" s="630"/>
      <c r="W14" s="630"/>
      <c r="X14" s="630"/>
      <c r="Y14" s="631"/>
      <c r="Z14" s="656" t="s">
        <v>131</v>
      </c>
      <c r="AA14" s="656"/>
      <c r="AB14" s="656"/>
      <c r="AC14" s="656"/>
      <c r="AD14" s="657" t="s">
        <v>131</v>
      </c>
      <c r="AE14" s="657"/>
      <c r="AF14" s="657"/>
      <c r="AG14" s="657"/>
      <c r="AH14" s="657"/>
      <c r="AI14" s="657"/>
      <c r="AJ14" s="657"/>
      <c r="AK14" s="657"/>
      <c r="AL14" s="632" t="s">
        <v>131</v>
      </c>
      <c r="AM14" s="633"/>
      <c r="AN14" s="633"/>
      <c r="AO14" s="658"/>
      <c r="AP14" s="626" t="s">
        <v>262</v>
      </c>
      <c r="AQ14" s="627"/>
      <c r="AR14" s="627"/>
      <c r="AS14" s="627"/>
      <c r="AT14" s="627"/>
      <c r="AU14" s="627"/>
      <c r="AV14" s="627"/>
      <c r="AW14" s="627"/>
      <c r="AX14" s="627"/>
      <c r="AY14" s="627"/>
      <c r="AZ14" s="627"/>
      <c r="BA14" s="627"/>
      <c r="BB14" s="627"/>
      <c r="BC14" s="627"/>
      <c r="BD14" s="627"/>
      <c r="BE14" s="627"/>
      <c r="BF14" s="628"/>
      <c r="BG14" s="629">
        <v>1441808</v>
      </c>
      <c r="BH14" s="630"/>
      <c r="BI14" s="630"/>
      <c r="BJ14" s="630"/>
      <c r="BK14" s="630"/>
      <c r="BL14" s="630"/>
      <c r="BM14" s="630"/>
      <c r="BN14" s="631"/>
      <c r="BO14" s="656">
        <v>1.8</v>
      </c>
      <c r="BP14" s="656"/>
      <c r="BQ14" s="656"/>
      <c r="BR14" s="656"/>
      <c r="BS14" s="657" t="s">
        <v>131</v>
      </c>
      <c r="BT14" s="657"/>
      <c r="BU14" s="657"/>
      <c r="BV14" s="657"/>
      <c r="BW14" s="657"/>
      <c r="BX14" s="657"/>
      <c r="BY14" s="657"/>
      <c r="BZ14" s="657"/>
      <c r="CA14" s="657"/>
      <c r="CB14" s="724"/>
      <c r="CD14" s="671" t="s">
        <v>263</v>
      </c>
      <c r="CE14" s="668"/>
      <c r="CF14" s="668"/>
      <c r="CG14" s="668"/>
      <c r="CH14" s="668"/>
      <c r="CI14" s="668"/>
      <c r="CJ14" s="668"/>
      <c r="CK14" s="668"/>
      <c r="CL14" s="668"/>
      <c r="CM14" s="668"/>
      <c r="CN14" s="668"/>
      <c r="CO14" s="668"/>
      <c r="CP14" s="668"/>
      <c r="CQ14" s="669"/>
      <c r="CR14" s="629">
        <v>4732561</v>
      </c>
      <c r="CS14" s="630"/>
      <c r="CT14" s="630"/>
      <c r="CU14" s="630"/>
      <c r="CV14" s="630"/>
      <c r="CW14" s="630"/>
      <c r="CX14" s="630"/>
      <c r="CY14" s="631"/>
      <c r="CZ14" s="656">
        <v>2.2999999999999998</v>
      </c>
      <c r="DA14" s="656"/>
      <c r="DB14" s="656"/>
      <c r="DC14" s="656"/>
      <c r="DD14" s="635">
        <v>298774</v>
      </c>
      <c r="DE14" s="630"/>
      <c r="DF14" s="630"/>
      <c r="DG14" s="630"/>
      <c r="DH14" s="630"/>
      <c r="DI14" s="630"/>
      <c r="DJ14" s="630"/>
      <c r="DK14" s="630"/>
      <c r="DL14" s="630"/>
      <c r="DM14" s="630"/>
      <c r="DN14" s="630"/>
      <c r="DO14" s="630"/>
      <c r="DP14" s="631"/>
      <c r="DQ14" s="635">
        <v>4482703</v>
      </c>
      <c r="DR14" s="630"/>
      <c r="DS14" s="630"/>
      <c r="DT14" s="630"/>
      <c r="DU14" s="630"/>
      <c r="DV14" s="630"/>
      <c r="DW14" s="630"/>
      <c r="DX14" s="630"/>
      <c r="DY14" s="630"/>
      <c r="DZ14" s="630"/>
      <c r="EA14" s="630"/>
      <c r="EB14" s="630"/>
      <c r="EC14" s="670"/>
    </row>
    <row r="15" spans="2:143" ht="11.25" customHeight="1" x14ac:dyDescent="0.15">
      <c r="B15" s="626" t="s">
        <v>264</v>
      </c>
      <c r="C15" s="627"/>
      <c r="D15" s="627"/>
      <c r="E15" s="627"/>
      <c r="F15" s="627"/>
      <c r="G15" s="627"/>
      <c r="H15" s="627"/>
      <c r="I15" s="627"/>
      <c r="J15" s="627"/>
      <c r="K15" s="627"/>
      <c r="L15" s="627"/>
      <c r="M15" s="627"/>
      <c r="N15" s="627"/>
      <c r="O15" s="627"/>
      <c r="P15" s="627"/>
      <c r="Q15" s="628"/>
      <c r="R15" s="629" t="s">
        <v>131</v>
      </c>
      <c r="S15" s="630"/>
      <c r="T15" s="630"/>
      <c r="U15" s="630"/>
      <c r="V15" s="630"/>
      <c r="W15" s="630"/>
      <c r="X15" s="630"/>
      <c r="Y15" s="631"/>
      <c r="Z15" s="656" t="s">
        <v>131</v>
      </c>
      <c r="AA15" s="656"/>
      <c r="AB15" s="656"/>
      <c r="AC15" s="656"/>
      <c r="AD15" s="657" t="s">
        <v>131</v>
      </c>
      <c r="AE15" s="657"/>
      <c r="AF15" s="657"/>
      <c r="AG15" s="657"/>
      <c r="AH15" s="657"/>
      <c r="AI15" s="657"/>
      <c r="AJ15" s="657"/>
      <c r="AK15" s="657"/>
      <c r="AL15" s="632" t="s">
        <v>131</v>
      </c>
      <c r="AM15" s="633"/>
      <c r="AN15" s="633"/>
      <c r="AO15" s="658"/>
      <c r="AP15" s="626" t="s">
        <v>265</v>
      </c>
      <c r="AQ15" s="627"/>
      <c r="AR15" s="627"/>
      <c r="AS15" s="627"/>
      <c r="AT15" s="627"/>
      <c r="AU15" s="627"/>
      <c r="AV15" s="627"/>
      <c r="AW15" s="627"/>
      <c r="AX15" s="627"/>
      <c r="AY15" s="627"/>
      <c r="AZ15" s="627"/>
      <c r="BA15" s="627"/>
      <c r="BB15" s="627"/>
      <c r="BC15" s="627"/>
      <c r="BD15" s="627"/>
      <c r="BE15" s="627"/>
      <c r="BF15" s="628"/>
      <c r="BG15" s="629">
        <v>3345231</v>
      </c>
      <c r="BH15" s="630"/>
      <c r="BI15" s="630"/>
      <c r="BJ15" s="630"/>
      <c r="BK15" s="630"/>
      <c r="BL15" s="630"/>
      <c r="BM15" s="630"/>
      <c r="BN15" s="631"/>
      <c r="BO15" s="656">
        <v>4.2</v>
      </c>
      <c r="BP15" s="656"/>
      <c r="BQ15" s="656"/>
      <c r="BR15" s="656"/>
      <c r="BS15" s="657" t="s">
        <v>131</v>
      </c>
      <c r="BT15" s="657"/>
      <c r="BU15" s="657"/>
      <c r="BV15" s="657"/>
      <c r="BW15" s="657"/>
      <c r="BX15" s="657"/>
      <c r="BY15" s="657"/>
      <c r="BZ15" s="657"/>
      <c r="CA15" s="657"/>
      <c r="CB15" s="724"/>
      <c r="CD15" s="671" t="s">
        <v>266</v>
      </c>
      <c r="CE15" s="668"/>
      <c r="CF15" s="668"/>
      <c r="CG15" s="668"/>
      <c r="CH15" s="668"/>
      <c r="CI15" s="668"/>
      <c r="CJ15" s="668"/>
      <c r="CK15" s="668"/>
      <c r="CL15" s="668"/>
      <c r="CM15" s="668"/>
      <c r="CN15" s="668"/>
      <c r="CO15" s="668"/>
      <c r="CP15" s="668"/>
      <c r="CQ15" s="669"/>
      <c r="CR15" s="629">
        <v>19606450</v>
      </c>
      <c r="CS15" s="630"/>
      <c r="CT15" s="630"/>
      <c r="CU15" s="630"/>
      <c r="CV15" s="630"/>
      <c r="CW15" s="630"/>
      <c r="CX15" s="630"/>
      <c r="CY15" s="631"/>
      <c r="CZ15" s="656">
        <v>9.6</v>
      </c>
      <c r="DA15" s="656"/>
      <c r="DB15" s="656"/>
      <c r="DC15" s="656"/>
      <c r="DD15" s="635">
        <v>4159093</v>
      </c>
      <c r="DE15" s="630"/>
      <c r="DF15" s="630"/>
      <c r="DG15" s="630"/>
      <c r="DH15" s="630"/>
      <c r="DI15" s="630"/>
      <c r="DJ15" s="630"/>
      <c r="DK15" s="630"/>
      <c r="DL15" s="630"/>
      <c r="DM15" s="630"/>
      <c r="DN15" s="630"/>
      <c r="DO15" s="630"/>
      <c r="DP15" s="631"/>
      <c r="DQ15" s="635">
        <v>14269840</v>
      </c>
      <c r="DR15" s="630"/>
      <c r="DS15" s="630"/>
      <c r="DT15" s="630"/>
      <c r="DU15" s="630"/>
      <c r="DV15" s="630"/>
      <c r="DW15" s="630"/>
      <c r="DX15" s="630"/>
      <c r="DY15" s="630"/>
      <c r="DZ15" s="630"/>
      <c r="EA15" s="630"/>
      <c r="EB15" s="630"/>
      <c r="EC15" s="670"/>
    </row>
    <row r="16" spans="2:143" ht="11.25" customHeight="1" x14ac:dyDescent="0.15">
      <c r="B16" s="626" t="s">
        <v>267</v>
      </c>
      <c r="C16" s="627"/>
      <c r="D16" s="627"/>
      <c r="E16" s="627"/>
      <c r="F16" s="627"/>
      <c r="G16" s="627"/>
      <c r="H16" s="627"/>
      <c r="I16" s="627"/>
      <c r="J16" s="627"/>
      <c r="K16" s="627"/>
      <c r="L16" s="627"/>
      <c r="M16" s="627"/>
      <c r="N16" s="627"/>
      <c r="O16" s="627"/>
      <c r="P16" s="627"/>
      <c r="Q16" s="628"/>
      <c r="R16" s="629">
        <v>74947</v>
      </c>
      <c r="S16" s="630"/>
      <c r="T16" s="630"/>
      <c r="U16" s="630"/>
      <c r="V16" s="630"/>
      <c r="W16" s="630"/>
      <c r="X16" s="630"/>
      <c r="Y16" s="631"/>
      <c r="Z16" s="656">
        <v>0</v>
      </c>
      <c r="AA16" s="656"/>
      <c r="AB16" s="656"/>
      <c r="AC16" s="656"/>
      <c r="AD16" s="657">
        <v>74947</v>
      </c>
      <c r="AE16" s="657"/>
      <c r="AF16" s="657"/>
      <c r="AG16" s="657"/>
      <c r="AH16" s="657"/>
      <c r="AI16" s="657"/>
      <c r="AJ16" s="657"/>
      <c r="AK16" s="657"/>
      <c r="AL16" s="632">
        <v>0.1</v>
      </c>
      <c r="AM16" s="633"/>
      <c r="AN16" s="633"/>
      <c r="AO16" s="658"/>
      <c r="AP16" s="626" t="s">
        <v>268</v>
      </c>
      <c r="AQ16" s="627"/>
      <c r="AR16" s="627"/>
      <c r="AS16" s="627"/>
      <c r="AT16" s="627"/>
      <c r="AU16" s="627"/>
      <c r="AV16" s="627"/>
      <c r="AW16" s="627"/>
      <c r="AX16" s="627"/>
      <c r="AY16" s="627"/>
      <c r="AZ16" s="627"/>
      <c r="BA16" s="627"/>
      <c r="BB16" s="627"/>
      <c r="BC16" s="627"/>
      <c r="BD16" s="627"/>
      <c r="BE16" s="627"/>
      <c r="BF16" s="628"/>
      <c r="BG16" s="629" t="s">
        <v>131</v>
      </c>
      <c r="BH16" s="630"/>
      <c r="BI16" s="630"/>
      <c r="BJ16" s="630"/>
      <c r="BK16" s="630"/>
      <c r="BL16" s="630"/>
      <c r="BM16" s="630"/>
      <c r="BN16" s="631"/>
      <c r="BO16" s="656" t="s">
        <v>131</v>
      </c>
      <c r="BP16" s="656"/>
      <c r="BQ16" s="656"/>
      <c r="BR16" s="656"/>
      <c r="BS16" s="657" t="s">
        <v>131</v>
      </c>
      <c r="BT16" s="657"/>
      <c r="BU16" s="657"/>
      <c r="BV16" s="657"/>
      <c r="BW16" s="657"/>
      <c r="BX16" s="657"/>
      <c r="BY16" s="657"/>
      <c r="BZ16" s="657"/>
      <c r="CA16" s="657"/>
      <c r="CB16" s="724"/>
      <c r="CD16" s="671" t="s">
        <v>269</v>
      </c>
      <c r="CE16" s="668"/>
      <c r="CF16" s="668"/>
      <c r="CG16" s="668"/>
      <c r="CH16" s="668"/>
      <c r="CI16" s="668"/>
      <c r="CJ16" s="668"/>
      <c r="CK16" s="668"/>
      <c r="CL16" s="668"/>
      <c r="CM16" s="668"/>
      <c r="CN16" s="668"/>
      <c r="CO16" s="668"/>
      <c r="CP16" s="668"/>
      <c r="CQ16" s="669"/>
      <c r="CR16" s="629">
        <v>159056</v>
      </c>
      <c r="CS16" s="630"/>
      <c r="CT16" s="630"/>
      <c r="CU16" s="630"/>
      <c r="CV16" s="630"/>
      <c r="CW16" s="630"/>
      <c r="CX16" s="630"/>
      <c r="CY16" s="631"/>
      <c r="CZ16" s="656">
        <v>0.1</v>
      </c>
      <c r="DA16" s="656"/>
      <c r="DB16" s="656"/>
      <c r="DC16" s="656"/>
      <c r="DD16" s="635" t="s">
        <v>131</v>
      </c>
      <c r="DE16" s="630"/>
      <c r="DF16" s="630"/>
      <c r="DG16" s="630"/>
      <c r="DH16" s="630"/>
      <c r="DI16" s="630"/>
      <c r="DJ16" s="630"/>
      <c r="DK16" s="630"/>
      <c r="DL16" s="630"/>
      <c r="DM16" s="630"/>
      <c r="DN16" s="630"/>
      <c r="DO16" s="630"/>
      <c r="DP16" s="631"/>
      <c r="DQ16" s="635">
        <v>41403</v>
      </c>
      <c r="DR16" s="630"/>
      <c r="DS16" s="630"/>
      <c r="DT16" s="630"/>
      <c r="DU16" s="630"/>
      <c r="DV16" s="630"/>
      <c r="DW16" s="630"/>
      <c r="DX16" s="630"/>
      <c r="DY16" s="630"/>
      <c r="DZ16" s="630"/>
      <c r="EA16" s="630"/>
      <c r="EB16" s="630"/>
      <c r="EC16" s="670"/>
    </row>
    <row r="17" spans="2:133" ht="11.25" customHeight="1" x14ac:dyDescent="0.15">
      <c r="B17" s="626" t="s">
        <v>270</v>
      </c>
      <c r="C17" s="627"/>
      <c r="D17" s="627"/>
      <c r="E17" s="627"/>
      <c r="F17" s="627"/>
      <c r="G17" s="627"/>
      <c r="H17" s="627"/>
      <c r="I17" s="627"/>
      <c r="J17" s="627"/>
      <c r="K17" s="627"/>
      <c r="L17" s="627"/>
      <c r="M17" s="627"/>
      <c r="N17" s="627"/>
      <c r="O17" s="627"/>
      <c r="P17" s="627"/>
      <c r="Q17" s="628"/>
      <c r="R17" s="629">
        <v>1032698</v>
      </c>
      <c r="S17" s="630"/>
      <c r="T17" s="630"/>
      <c r="U17" s="630"/>
      <c r="V17" s="630"/>
      <c r="W17" s="630"/>
      <c r="X17" s="630"/>
      <c r="Y17" s="631"/>
      <c r="Z17" s="656">
        <v>0.5</v>
      </c>
      <c r="AA17" s="656"/>
      <c r="AB17" s="656"/>
      <c r="AC17" s="656"/>
      <c r="AD17" s="657">
        <v>1032698</v>
      </c>
      <c r="AE17" s="657"/>
      <c r="AF17" s="657"/>
      <c r="AG17" s="657"/>
      <c r="AH17" s="657"/>
      <c r="AI17" s="657"/>
      <c r="AJ17" s="657"/>
      <c r="AK17" s="657"/>
      <c r="AL17" s="632">
        <v>1</v>
      </c>
      <c r="AM17" s="633"/>
      <c r="AN17" s="633"/>
      <c r="AO17" s="658"/>
      <c r="AP17" s="626" t="s">
        <v>271</v>
      </c>
      <c r="AQ17" s="627"/>
      <c r="AR17" s="627"/>
      <c r="AS17" s="627"/>
      <c r="AT17" s="627"/>
      <c r="AU17" s="627"/>
      <c r="AV17" s="627"/>
      <c r="AW17" s="627"/>
      <c r="AX17" s="627"/>
      <c r="AY17" s="627"/>
      <c r="AZ17" s="627"/>
      <c r="BA17" s="627"/>
      <c r="BB17" s="627"/>
      <c r="BC17" s="627"/>
      <c r="BD17" s="627"/>
      <c r="BE17" s="627"/>
      <c r="BF17" s="628"/>
      <c r="BG17" s="629" t="s">
        <v>131</v>
      </c>
      <c r="BH17" s="630"/>
      <c r="BI17" s="630"/>
      <c r="BJ17" s="630"/>
      <c r="BK17" s="630"/>
      <c r="BL17" s="630"/>
      <c r="BM17" s="630"/>
      <c r="BN17" s="631"/>
      <c r="BO17" s="656" t="s">
        <v>131</v>
      </c>
      <c r="BP17" s="656"/>
      <c r="BQ17" s="656"/>
      <c r="BR17" s="656"/>
      <c r="BS17" s="657" t="s">
        <v>131</v>
      </c>
      <c r="BT17" s="657"/>
      <c r="BU17" s="657"/>
      <c r="BV17" s="657"/>
      <c r="BW17" s="657"/>
      <c r="BX17" s="657"/>
      <c r="BY17" s="657"/>
      <c r="BZ17" s="657"/>
      <c r="CA17" s="657"/>
      <c r="CB17" s="724"/>
      <c r="CD17" s="671" t="s">
        <v>272</v>
      </c>
      <c r="CE17" s="668"/>
      <c r="CF17" s="668"/>
      <c r="CG17" s="668"/>
      <c r="CH17" s="668"/>
      <c r="CI17" s="668"/>
      <c r="CJ17" s="668"/>
      <c r="CK17" s="668"/>
      <c r="CL17" s="668"/>
      <c r="CM17" s="668"/>
      <c r="CN17" s="668"/>
      <c r="CO17" s="668"/>
      <c r="CP17" s="668"/>
      <c r="CQ17" s="669"/>
      <c r="CR17" s="629">
        <v>19042881</v>
      </c>
      <c r="CS17" s="630"/>
      <c r="CT17" s="630"/>
      <c r="CU17" s="630"/>
      <c r="CV17" s="630"/>
      <c r="CW17" s="630"/>
      <c r="CX17" s="630"/>
      <c r="CY17" s="631"/>
      <c r="CZ17" s="656">
        <v>9.3000000000000007</v>
      </c>
      <c r="DA17" s="656"/>
      <c r="DB17" s="656"/>
      <c r="DC17" s="656"/>
      <c r="DD17" s="635" t="s">
        <v>131</v>
      </c>
      <c r="DE17" s="630"/>
      <c r="DF17" s="630"/>
      <c r="DG17" s="630"/>
      <c r="DH17" s="630"/>
      <c r="DI17" s="630"/>
      <c r="DJ17" s="630"/>
      <c r="DK17" s="630"/>
      <c r="DL17" s="630"/>
      <c r="DM17" s="630"/>
      <c r="DN17" s="630"/>
      <c r="DO17" s="630"/>
      <c r="DP17" s="631"/>
      <c r="DQ17" s="635">
        <v>18171773</v>
      </c>
      <c r="DR17" s="630"/>
      <c r="DS17" s="630"/>
      <c r="DT17" s="630"/>
      <c r="DU17" s="630"/>
      <c r="DV17" s="630"/>
      <c r="DW17" s="630"/>
      <c r="DX17" s="630"/>
      <c r="DY17" s="630"/>
      <c r="DZ17" s="630"/>
      <c r="EA17" s="630"/>
      <c r="EB17" s="630"/>
      <c r="EC17" s="670"/>
    </row>
    <row r="18" spans="2:133" ht="11.25" customHeight="1" x14ac:dyDescent="0.15">
      <c r="B18" s="626" t="s">
        <v>273</v>
      </c>
      <c r="C18" s="627"/>
      <c r="D18" s="627"/>
      <c r="E18" s="627"/>
      <c r="F18" s="627"/>
      <c r="G18" s="627"/>
      <c r="H18" s="627"/>
      <c r="I18" s="627"/>
      <c r="J18" s="627"/>
      <c r="K18" s="627"/>
      <c r="L18" s="627"/>
      <c r="M18" s="627"/>
      <c r="N18" s="627"/>
      <c r="O18" s="627"/>
      <c r="P18" s="627"/>
      <c r="Q18" s="628"/>
      <c r="R18" s="629">
        <v>1246158</v>
      </c>
      <c r="S18" s="630"/>
      <c r="T18" s="630"/>
      <c r="U18" s="630"/>
      <c r="V18" s="630"/>
      <c r="W18" s="630"/>
      <c r="X18" s="630"/>
      <c r="Y18" s="631"/>
      <c r="Z18" s="656">
        <v>0.6</v>
      </c>
      <c r="AA18" s="656"/>
      <c r="AB18" s="656"/>
      <c r="AC18" s="656"/>
      <c r="AD18" s="657">
        <v>1170675</v>
      </c>
      <c r="AE18" s="657"/>
      <c r="AF18" s="657"/>
      <c r="AG18" s="657"/>
      <c r="AH18" s="657"/>
      <c r="AI18" s="657"/>
      <c r="AJ18" s="657"/>
      <c r="AK18" s="657"/>
      <c r="AL18" s="632">
        <v>1.1000000238418579</v>
      </c>
      <c r="AM18" s="633"/>
      <c r="AN18" s="633"/>
      <c r="AO18" s="658"/>
      <c r="AP18" s="626" t="s">
        <v>274</v>
      </c>
      <c r="AQ18" s="627"/>
      <c r="AR18" s="627"/>
      <c r="AS18" s="627"/>
      <c r="AT18" s="627"/>
      <c r="AU18" s="627"/>
      <c r="AV18" s="627"/>
      <c r="AW18" s="627"/>
      <c r="AX18" s="627"/>
      <c r="AY18" s="627"/>
      <c r="AZ18" s="627"/>
      <c r="BA18" s="627"/>
      <c r="BB18" s="627"/>
      <c r="BC18" s="627"/>
      <c r="BD18" s="627"/>
      <c r="BE18" s="627"/>
      <c r="BF18" s="628"/>
      <c r="BG18" s="629" t="s">
        <v>131</v>
      </c>
      <c r="BH18" s="630"/>
      <c r="BI18" s="630"/>
      <c r="BJ18" s="630"/>
      <c r="BK18" s="630"/>
      <c r="BL18" s="630"/>
      <c r="BM18" s="630"/>
      <c r="BN18" s="631"/>
      <c r="BO18" s="656" t="s">
        <v>131</v>
      </c>
      <c r="BP18" s="656"/>
      <c r="BQ18" s="656"/>
      <c r="BR18" s="656"/>
      <c r="BS18" s="657" t="s">
        <v>131</v>
      </c>
      <c r="BT18" s="657"/>
      <c r="BU18" s="657"/>
      <c r="BV18" s="657"/>
      <c r="BW18" s="657"/>
      <c r="BX18" s="657"/>
      <c r="BY18" s="657"/>
      <c r="BZ18" s="657"/>
      <c r="CA18" s="657"/>
      <c r="CB18" s="724"/>
      <c r="CD18" s="671" t="s">
        <v>275</v>
      </c>
      <c r="CE18" s="668"/>
      <c r="CF18" s="668"/>
      <c r="CG18" s="668"/>
      <c r="CH18" s="668"/>
      <c r="CI18" s="668"/>
      <c r="CJ18" s="668"/>
      <c r="CK18" s="668"/>
      <c r="CL18" s="668"/>
      <c r="CM18" s="668"/>
      <c r="CN18" s="668"/>
      <c r="CO18" s="668"/>
      <c r="CP18" s="668"/>
      <c r="CQ18" s="669"/>
      <c r="CR18" s="629" t="s">
        <v>131</v>
      </c>
      <c r="CS18" s="630"/>
      <c r="CT18" s="630"/>
      <c r="CU18" s="630"/>
      <c r="CV18" s="630"/>
      <c r="CW18" s="630"/>
      <c r="CX18" s="630"/>
      <c r="CY18" s="631"/>
      <c r="CZ18" s="656" t="s">
        <v>131</v>
      </c>
      <c r="DA18" s="656"/>
      <c r="DB18" s="656"/>
      <c r="DC18" s="656"/>
      <c r="DD18" s="635" t="s">
        <v>131</v>
      </c>
      <c r="DE18" s="630"/>
      <c r="DF18" s="630"/>
      <c r="DG18" s="630"/>
      <c r="DH18" s="630"/>
      <c r="DI18" s="630"/>
      <c r="DJ18" s="630"/>
      <c r="DK18" s="630"/>
      <c r="DL18" s="630"/>
      <c r="DM18" s="630"/>
      <c r="DN18" s="630"/>
      <c r="DO18" s="630"/>
      <c r="DP18" s="631"/>
      <c r="DQ18" s="635" t="s">
        <v>131</v>
      </c>
      <c r="DR18" s="630"/>
      <c r="DS18" s="630"/>
      <c r="DT18" s="630"/>
      <c r="DU18" s="630"/>
      <c r="DV18" s="630"/>
      <c r="DW18" s="630"/>
      <c r="DX18" s="630"/>
      <c r="DY18" s="630"/>
      <c r="DZ18" s="630"/>
      <c r="EA18" s="630"/>
      <c r="EB18" s="630"/>
      <c r="EC18" s="670"/>
    </row>
    <row r="19" spans="2:133" ht="11.25" customHeight="1" x14ac:dyDescent="0.15">
      <c r="B19" s="626" t="s">
        <v>276</v>
      </c>
      <c r="C19" s="627"/>
      <c r="D19" s="627"/>
      <c r="E19" s="627"/>
      <c r="F19" s="627"/>
      <c r="G19" s="627"/>
      <c r="H19" s="627"/>
      <c r="I19" s="627"/>
      <c r="J19" s="627"/>
      <c r="K19" s="627"/>
      <c r="L19" s="627"/>
      <c r="M19" s="627"/>
      <c r="N19" s="627"/>
      <c r="O19" s="627"/>
      <c r="P19" s="627"/>
      <c r="Q19" s="628"/>
      <c r="R19" s="629">
        <v>522408</v>
      </c>
      <c r="S19" s="630"/>
      <c r="T19" s="630"/>
      <c r="U19" s="630"/>
      <c r="V19" s="630"/>
      <c r="W19" s="630"/>
      <c r="X19" s="630"/>
      <c r="Y19" s="631"/>
      <c r="Z19" s="656">
        <v>0.2</v>
      </c>
      <c r="AA19" s="656"/>
      <c r="AB19" s="656"/>
      <c r="AC19" s="656"/>
      <c r="AD19" s="657">
        <v>522408</v>
      </c>
      <c r="AE19" s="657"/>
      <c r="AF19" s="657"/>
      <c r="AG19" s="657"/>
      <c r="AH19" s="657"/>
      <c r="AI19" s="657"/>
      <c r="AJ19" s="657"/>
      <c r="AK19" s="657"/>
      <c r="AL19" s="632">
        <v>0.5</v>
      </c>
      <c r="AM19" s="633"/>
      <c r="AN19" s="633"/>
      <c r="AO19" s="658"/>
      <c r="AP19" s="626" t="s">
        <v>277</v>
      </c>
      <c r="AQ19" s="627"/>
      <c r="AR19" s="627"/>
      <c r="AS19" s="627"/>
      <c r="AT19" s="627"/>
      <c r="AU19" s="627"/>
      <c r="AV19" s="627"/>
      <c r="AW19" s="627"/>
      <c r="AX19" s="627"/>
      <c r="AY19" s="627"/>
      <c r="AZ19" s="627"/>
      <c r="BA19" s="627"/>
      <c r="BB19" s="627"/>
      <c r="BC19" s="627"/>
      <c r="BD19" s="627"/>
      <c r="BE19" s="627"/>
      <c r="BF19" s="628"/>
      <c r="BG19" s="629">
        <v>7940301</v>
      </c>
      <c r="BH19" s="630"/>
      <c r="BI19" s="630"/>
      <c r="BJ19" s="630"/>
      <c r="BK19" s="630"/>
      <c r="BL19" s="630"/>
      <c r="BM19" s="630"/>
      <c r="BN19" s="631"/>
      <c r="BO19" s="656">
        <v>10</v>
      </c>
      <c r="BP19" s="656"/>
      <c r="BQ19" s="656"/>
      <c r="BR19" s="656"/>
      <c r="BS19" s="657" t="s">
        <v>131</v>
      </c>
      <c r="BT19" s="657"/>
      <c r="BU19" s="657"/>
      <c r="BV19" s="657"/>
      <c r="BW19" s="657"/>
      <c r="BX19" s="657"/>
      <c r="BY19" s="657"/>
      <c r="BZ19" s="657"/>
      <c r="CA19" s="657"/>
      <c r="CB19" s="724"/>
      <c r="CD19" s="671" t="s">
        <v>278</v>
      </c>
      <c r="CE19" s="668"/>
      <c r="CF19" s="668"/>
      <c r="CG19" s="668"/>
      <c r="CH19" s="668"/>
      <c r="CI19" s="668"/>
      <c r="CJ19" s="668"/>
      <c r="CK19" s="668"/>
      <c r="CL19" s="668"/>
      <c r="CM19" s="668"/>
      <c r="CN19" s="668"/>
      <c r="CO19" s="668"/>
      <c r="CP19" s="668"/>
      <c r="CQ19" s="669"/>
      <c r="CR19" s="629" t="s">
        <v>131</v>
      </c>
      <c r="CS19" s="630"/>
      <c r="CT19" s="630"/>
      <c r="CU19" s="630"/>
      <c r="CV19" s="630"/>
      <c r="CW19" s="630"/>
      <c r="CX19" s="630"/>
      <c r="CY19" s="631"/>
      <c r="CZ19" s="656" t="s">
        <v>131</v>
      </c>
      <c r="DA19" s="656"/>
      <c r="DB19" s="656"/>
      <c r="DC19" s="656"/>
      <c r="DD19" s="635" t="s">
        <v>131</v>
      </c>
      <c r="DE19" s="630"/>
      <c r="DF19" s="630"/>
      <c r="DG19" s="630"/>
      <c r="DH19" s="630"/>
      <c r="DI19" s="630"/>
      <c r="DJ19" s="630"/>
      <c r="DK19" s="630"/>
      <c r="DL19" s="630"/>
      <c r="DM19" s="630"/>
      <c r="DN19" s="630"/>
      <c r="DO19" s="630"/>
      <c r="DP19" s="631"/>
      <c r="DQ19" s="635" t="s">
        <v>131</v>
      </c>
      <c r="DR19" s="630"/>
      <c r="DS19" s="630"/>
      <c r="DT19" s="630"/>
      <c r="DU19" s="630"/>
      <c r="DV19" s="630"/>
      <c r="DW19" s="630"/>
      <c r="DX19" s="630"/>
      <c r="DY19" s="630"/>
      <c r="DZ19" s="630"/>
      <c r="EA19" s="630"/>
      <c r="EB19" s="630"/>
      <c r="EC19" s="670"/>
    </row>
    <row r="20" spans="2:133" ht="11.25" customHeight="1" x14ac:dyDescent="0.15">
      <c r="B20" s="626" t="s">
        <v>279</v>
      </c>
      <c r="C20" s="627"/>
      <c r="D20" s="627"/>
      <c r="E20" s="627"/>
      <c r="F20" s="627"/>
      <c r="G20" s="627"/>
      <c r="H20" s="627"/>
      <c r="I20" s="627"/>
      <c r="J20" s="627"/>
      <c r="K20" s="627"/>
      <c r="L20" s="627"/>
      <c r="M20" s="627"/>
      <c r="N20" s="627"/>
      <c r="O20" s="627"/>
      <c r="P20" s="627"/>
      <c r="Q20" s="628"/>
      <c r="R20" s="629">
        <v>25445</v>
      </c>
      <c r="S20" s="630"/>
      <c r="T20" s="630"/>
      <c r="U20" s="630"/>
      <c r="V20" s="630"/>
      <c r="W20" s="630"/>
      <c r="X20" s="630"/>
      <c r="Y20" s="631"/>
      <c r="Z20" s="656">
        <v>0</v>
      </c>
      <c r="AA20" s="656"/>
      <c r="AB20" s="656"/>
      <c r="AC20" s="656"/>
      <c r="AD20" s="657">
        <v>25445</v>
      </c>
      <c r="AE20" s="657"/>
      <c r="AF20" s="657"/>
      <c r="AG20" s="657"/>
      <c r="AH20" s="657"/>
      <c r="AI20" s="657"/>
      <c r="AJ20" s="657"/>
      <c r="AK20" s="657"/>
      <c r="AL20" s="632">
        <v>0</v>
      </c>
      <c r="AM20" s="633"/>
      <c r="AN20" s="633"/>
      <c r="AO20" s="658"/>
      <c r="AP20" s="626" t="s">
        <v>280</v>
      </c>
      <c r="AQ20" s="627"/>
      <c r="AR20" s="627"/>
      <c r="AS20" s="627"/>
      <c r="AT20" s="627"/>
      <c r="AU20" s="627"/>
      <c r="AV20" s="627"/>
      <c r="AW20" s="627"/>
      <c r="AX20" s="627"/>
      <c r="AY20" s="627"/>
      <c r="AZ20" s="627"/>
      <c r="BA20" s="627"/>
      <c r="BB20" s="627"/>
      <c r="BC20" s="627"/>
      <c r="BD20" s="627"/>
      <c r="BE20" s="627"/>
      <c r="BF20" s="628"/>
      <c r="BG20" s="629">
        <v>7940301</v>
      </c>
      <c r="BH20" s="630"/>
      <c r="BI20" s="630"/>
      <c r="BJ20" s="630"/>
      <c r="BK20" s="630"/>
      <c r="BL20" s="630"/>
      <c r="BM20" s="630"/>
      <c r="BN20" s="631"/>
      <c r="BO20" s="656">
        <v>10</v>
      </c>
      <c r="BP20" s="656"/>
      <c r="BQ20" s="656"/>
      <c r="BR20" s="656"/>
      <c r="BS20" s="657" t="s">
        <v>131</v>
      </c>
      <c r="BT20" s="657"/>
      <c r="BU20" s="657"/>
      <c r="BV20" s="657"/>
      <c r="BW20" s="657"/>
      <c r="BX20" s="657"/>
      <c r="BY20" s="657"/>
      <c r="BZ20" s="657"/>
      <c r="CA20" s="657"/>
      <c r="CB20" s="724"/>
      <c r="CD20" s="671" t="s">
        <v>281</v>
      </c>
      <c r="CE20" s="668"/>
      <c r="CF20" s="668"/>
      <c r="CG20" s="668"/>
      <c r="CH20" s="668"/>
      <c r="CI20" s="668"/>
      <c r="CJ20" s="668"/>
      <c r="CK20" s="668"/>
      <c r="CL20" s="668"/>
      <c r="CM20" s="668"/>
      <c r="CN20" s="668"/>
      <c r="CO20" s="668"/>
      <c r="CP20" s="668"/>
      <c r="CQ20" s="669"/>
      <c r="CR20" s="629">
        <v>204473548</v>
      </c>
      <c r="CS20" s="630"/>
      <c r="CT20" s="630"/>
      <c r="CU20" s="630"/>
      <c r="CV20" s="630"/>
      <c r="CW20" s="630"/>
      <c r="CX20" s="630"/>
      <c r="CY20" s="631"/>
      <c r="CZ20" s="656">
        <v>100</v>
      </c>
      <c r="DA20" s="656"/>
      <c r="DB20" s="656"/>
      <c r="DC20" s="656"/>
      <c r="DD20" s="635">
        <v>19831913</v>
      </c>
      <c r="DE20" s="630"/>
      <c r="DF20" s="630"/>
      <c r="DG20" s="630"/>
      <c r="DH20" s="630"/>
      <c r="DI20" s="630"/>
      <c r="DJ20" s="630"/>
      <c r="DK20" s="630"/>
      <c r="DL20" s="630"/>
      <c r="DM20" s="630"/>
      <c r="DN20" s="630"/>
      <c r="DO20" s="630"/>
      <c r="DP20" s="631"/>
      <c r="DQ20" s="635">
        <v>119978674</v>
      </c>
      <c r="DR20" s="630"/>
      <c r="DS20" s="630"/>
      <c r="DT20" s="630"/>
      <c r="DU20" s="630"/>
      <c r="DV20" s="630"/>
      <c r="DW20" s="630"/>
      <c r="DX20" s="630"/>
      <c r="DY20" s="630"/>
      <c r="DZ20" s="630"/>
      <c r="EA20" s="630"/>
      <c r="EB20" s="630"/>
      <c r="EC20" s="670"/>
    </row>
    <row r="21" spans="2:133" ht="11.25" customHeight="1" x14ac:dyDescent="0.15">
      <c r="B21" s="626" t="s">
        <v>282</v>
      </c>
      <c r="C21" s="627"/>
      <c r="D21" s="627"/>
      <c r="E21" s="627"/>
      <c r="F21" s="627"/>
      <c r="G21" s="627"/>
      <c r="H21" s="627"/>
      <c r="I21" s="627"/>
      <c r="J21" s="627"/>
      <c r="K21" s="627"/>
      <c r="L21" s="627"/>
      <c r="M21" s="627"/>
      <c r="N21" s="627"/>
      <c r="O21" s="627"/>
      <c r="P21" s="627"/>
      <c r="Q21" s="628"/>
      <c r="R21" s="629">
        <v>21955</v>
      </c>
      <c r="S21" s="630"/>
      <c r="T21" s="630"/>
      <c r="U21" s="630"/>
      <c r="V21" s="630"/>
      <c r="W21" s="630"/>
      <c r="X21" s="630"/>
      <c r="Y21" s="631"/>
      <c r="Z21" s="656">
        <v>0</v>
      </c>
      <c r="AA21" s="656"/>
      <c r="AB21" s="656"/>
      <c r="AC21" s="656"/>
      <c r="AD21" s="657">
        <v>21955</v>
      </c>
      <c r="AE21" s="657"/>
      <c r="AF21" s="657"/>
      <c r="AG21" s="657"/>
      <c r="AH21" s="657"/>
      <c r="AI21" s="657"/>
      <c r="AJ21" s="657"/>
      <c r="AK21" s="657"/>
      <c r="AL21" s="632">
        <v>0</v>
      </c>
      <c r="AM21" s="633"/>
      <c r="AN21" s="633"/>
      <c r="AO21" s="658"/>
      <c r="AP21" s="721" t="s">
        <v>283</v>
      </c>
      <c r="AQ21" s="729"/>
      <c r="AR21" s="729"/>
      <c r="AS21" s="729"/>
      <c r="AT21" s="729"/>
      <c r="AU21" s="729"/>
      <c r="AV21" s="729"/>
      <c r="AW21" s="729"/>
      <c r="AX21" s="729"/>
      <c r="AY21" s="729"/>
      <c r="AZ21" s="729"/>
      <c r="BA21" s="729"/>
      <c r="BB21" s="729"/>
      <c r="BC21" s="729"/>
      <c r="BD21" s="729"/>
      <c r="BE21" s="729"/>
      <c r="BF21" s="723"/>
      <c r="BG21" s="629">
        <v>28740</v>
      </c>
      <c r="BH21" s="630"/>
      <c r="BI21" s="630"/>
      <c r="BJ21" s="630"/>
      <c r="BK21" s="630"/>
      <c r="BL21" s="630"/>
      <c r="BM21" s="630"/>
      <c r="BN21" s="631"/>
      <c r="BO21" s="656">
        <v>0</v>
      </c>
      <c r="BP21" s="656"/>
      <c r="BQ21" s="656"/>
      <c r="BR21" s="656"/>
      <c r="BS21" s="657" t="s">
        <v>131</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284</v>
      </c>
      <c r="C22" s="693"/>
      <c r="D22" s="693"/>
      <c r="E22" s="693"/>
      <c r="F22" s="693"/>
      <c r="G22" s="693"/>
      <c r="H22" s="693"/>
      <c r="I22" s="693"/>
      <c r="J22" s="693"/>
      <c r="K22" s="693"/>
      <c r="L22" s="693"/>
      <c r="M22" s="693"/>
      <c r="N22" s="693"/>
      <c r="O22" s="693"/>
      <c r="P22" s="693"/>
      <c r="Q22" s="694"/>
      <c r="R22" s="629">
        <v>676350</v>
      </c>
      <c r="S22" s="630"/>
      <c r="T22" s="630"/>
      <c r="U22" s="630"/>
      <c r="V22" s="630"/>
      <c r="W22" s="630"/>
      <c r="X22" s="630"/>
      <c r="Y22" s="631"/>
      <c r="Z22" s="656">
        <v>0.3</v>
      </c>
      <c r="AA22" s="656"/>
      <c r="AB22" s="656"/>
      <c r="AC22" s="656"/>
      <c r="AD22" s="657">
        <v>600867</v>
      </c>
      <c r="AE22" s="657"/>
      <c r="AF22" s="657"/>
      <c r="AG22" s="657"/>
      <c r="AH22" s="657"/>
      <c r="AI22" s="657"/>
      <c r="AJ22" s="657"/>
      <c r="AK22" s="657"/>
      <c r="AL22" s="632">
        <v>0.60000002384185791</v>
      </c>
      <c r="AM22" s="633"/>
      <c r="AN22" s="633"/>
      <c r="AO22" s="658"/>
      <c r="AP22" s="721" t="s">
        <v>285</v>
      </c>
      <c r="AQ22" s="729"/>
      <c r="AR22" s="729"/>
      <c r="AS22" s="729"/>
      <c r="AT22" s="729"/>
      <c r="AU22" s="729"/>
      <c r="AV22" s="729"/>
      <c r="AW22" s="729"/>
      <c r="AX22" s="729"/>
      <c r="AY22" s="729"/>
      <c r="AZ22" s="729"/>
      <c r="BA22" s="729"/>
      <c r="BB22" s="729"/>
      <c r="BC22" s="729"/>
      <c r="BD22" s="729"/>
      <c r="BE22" s="729"/>
      <c r="BF22" s="723"/>
      <c r="BG22" s="629">
        <v>3134524</v>
      </c>
      <c r="BH22" s="630"/>
      <c r="BI22" s="630"/>
      <c r="BJ22" s="630"/>
      <c r="BK22" s="630"/>
      <c r="BL22" s="630"/>
      <c r="BM22" s="630"/>
      <c r="BN22" s="631"/>
      <c r="BO22" s="656">
        <v>4</v>
      </c>
      <c r="BP22" s="656"/>
      <c r="BQ22" s="656"/>
      <c r="BR22" s="656"/>
      <c r="BS22" s="657" t="s">
        <v>131</v>
      </c>
      <c r="BT22" s="657"/>
      <c r="BU22" s="657"/>
      <c r="BV22" s="657"/>
      <c r="BW22" s="657"/>
      <c r="BX22" s="657"/>
      <c r="BY22" s="657"/>
      <c r="BZ22" s="657"/>
      <c r="CA22" s="657"/>
      <c r="CB22" s="724"/>
      <c r="CD22" s="731" t="s">
        <v>286</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287</v>
      </c>
      <c r="C23" s="627"/>
      <c r="D23" s="627"/>
      <c r="E23" s="627"/>
      <c r="F23" s="627"/>
      <c r="G23" s="627"/>
      <c r="H23" s="627"/>
      <c r="I23" s="627"/>
      <c r="J23" s="627"/>
      <c r="K23" s="627"/>
      <c r="L23" s="627"/>
      <c r="M23" s="627"/>
      <c r="N23" s="627"/>
      <c r="O23" s="627"/>
      <c r="P23" s="627"/>
      <c r="Q23" s="628"/>
      <c r="R23" s="629">
        <v>11999745</v>
      </c>
      <c r="S23" s="630"/>
      <c r="T23" s="630"/>
      <c r="U23" s="630"/>
      <c r="V23" s="630"/>
      <c r="W23" s="630"/>
      <c r="X23" s="630"/>
      <c r="Y23" s="631"/>
      <c r="Z23" s="656">
        <v>5.7</v>
      </c>
      <c r="AA23" s="656"/>
      <c r="AB23" s="656"/>
      <c r="AC23" s="656"/>
      <c r="AD23" s="657">
        <v>10973487</v>
      </c>
      <c r="AE23" s="657"/>
      <c r="AF23" s="657"/>
      <c r="AG23" s="657"/>
      <c r="AH23" s="657"/>
      <c r="AI23" s="657"/>
      <c r="AJ23" s="657"/>
      <c r="AK23" s="657"/>
      <c r="AL23" s="632">
        <v>10.7</v>
      </c>
      <c r="AM23" s="633"/>
      <c r="AN23" s="633"/>
      <c r="AO23" s="658"/>
      <c r="AP23" s="721" t="s">
        <v>288</v>
      </c>
      <c r="AQ23" s="729"/>
      <c r="AR23" s="729"/>
      <c r="AS23" s="729"/>
      <c r="AT23" s="729"/>
      <c r="AU23" s="729"/>
      <c r="AV23" s="729"/>
      <c r="AW23" s="729"/>
      <c r="AX23" s="729"/>
      <c r="AY23" s="729"/>
      <c r="AZ23" s="729"/>
      <c r="BA23" s="729"/>
      <c r="BB23" s="729"/>
      <c r="BC23" s="729"/>
      <c r="BD23" s="729"/>
      <c r="BE23" s="729"/>
      <c r="BF23" s="723"/>
      <c r="BG23" s="629">
        <v>4777037</v>
      </c>
      <c r="BH23" s="630"/>
      <c r="BI23" s="630"/>
      <c r="BJ23" s="630"/>
      <c r="BK23" s="630"/>
      <c r="BL23" s="630"/>
      <c r="BM23" s="630"/>
      <c r="BN23" s="631"/>
      <c r="BO23" s="656">
        <v>6</v>
      </c>
      <c r="BP23" s="656"/>
      <c r="BQ23" s="656"/>
      <c r="BR23" s="656"/>
      <c r="BS23" s="657" t="s">
        <v>131</v>
      </c>
      <c r="BT23" s="657"/>
      <c r="BU23" s="657"/>
      <c r="BV23" s="657"/>
      <c r="BW23" s="657"/>
      <c r="BX23" s="657"/>
      <c r="BY23" s="657"/>
      <c r="BZ23" s="657"/>
      <c r="CA23" s="657"/>
      <c r="CB23" s="724"/>
      <c r="CD23" s="731" t="s">
        <v>228</v>
      </c>
      <c r="CE23" s="732"/>
      <c r="CF23" s="732"/>
      <c r="CG23" s="732"/>
      <c r="CH23" s="732"/>
      <c r="CI23" s="732"/>
      <c r="CJ23" s="732"/>
      <c r="CK23" s="732"/>
      <c r="CL23" s="732"/>
      <c r="CM23" s="732"/>
      <c r="CN23" s="732"/>
      <c r="CO23" s="732"/>
      <c r="CP23" s="732"/>
      <c r="CQ23" s="733"/>
      <c r="CR23" s="731" t="s">
        <v>289</v>
      </c>
      <c r="CS23" s="732"/>
      <c r="CT23" s="732"/>
      <c r="CU23" s="732"/>
      <c r="CV23" s="732"/>
      <c r="CW23" s="732"/>
      <c r="CX23" s="732"/>
      <c r="CY23" s="733"/>
      <c r="CZ23" s="731" t="s">
        <v>290</v>
      </c>
      <c r="DA23" s="732"/>
      <c r="DB23" s="732"/>
      <c r="DC23" s="733"/>
      <c r="DD23" s="731" t="s">
        <v>291</v>
      </c>
      <c r="DE23" s="732"/>
      <c r="DF23" s="732"/>
      <c r="DG23" s="732"/>
      <c r="DH23" s="732"/>
      <c r="DI23" s="732"/>
      <c r="DJ23" s="732"/>
      <c r="DK23" s="733"/>
      <c r="DL23" s="740" t="s">
        <v>292</v>
      </c>
      <c r="DM23" s="741"/>
      <c r="DN23" s="741"/>
      <c r="DO23" s="741"/>
      <c r="DP23" s="741"/>
      <c r="DQ23" s="741"/>
      <c r="DR23" s="741"/>
      <c r="DS23" s="741"/>
      <c r="DT23" s="741"/>
      <c r="DU23" s="741"/>
      <c r="DV23" s="742"/>
      <c r="DW23" s="731" t="s">
        <v>293</v>
      </c>
      <c r="DX23" s="732"/>
      <c r="DY23" s="732"/>
      <c r="DZ23" s="732"/>
      <c r="EA23" s="732"/>
      <c r="EB23" s="732"/>
      <c r="EC23" s="733"/>
    </row>
    <row r="24" spans="2:133" ht="11.25" customHeight="1" x14ac:dyDescent="0.15">
      <c r="B24" s="626" t="s">
        <v>294</v>
      </c>
      <c r="C24" s="627"/>
      <c r="D24" s="627"/>
      <c r="E24" s="627"/>
      <c r="F24" s="627"/>
      <c r="G24" s="627"/>
      <c r="H24" s="627"/>
      <c r="I24" s="627"/>
      <c r="J24" s="627"/>
      <c r="K24" s="627"/>
      <c r="L24" s="627"/>
      <c r="M24" s="627"/>
      <c r="N24" s="627"/>
      <c r="O24" s="627"/>
      <c r="P24" s="627"/>
      <c r="Q24" s="628"/>
      <c r="R24" s="629">
        <v>10973487</v>
      </c>
      <c r="S24" s="630"/>
      <c r="T24" s="630"/>
      <c r="U24" s="630"/>
      <c r="V24" s="630"/>
      <c r="W24" s="630"/>
      <c r="X24" s="630"/>
      <c r="Y24" s="631"/>
      <c r="Z24" s="656">
        <v>5.2</v>
      </c>
      <c r="AA24" s="656"/>
      <c r="AB24" s="656"/>
      <c r="AC24" s="656"/>
      <c r="AD24" s="657">
        <v>10973487</v>
      </c>
      <c r="AE24" s="657"/>
      <c r="AF24" s="657"/>
      <c r="AG24" s="657"/>
      <c r="AH24" s="657"/>
      <c r="AI24" s="657"/>
      <c r="AJ24" s="657"/>
      <c r="AK24" s="657"/>
      <c r="AL24" s="632">
        <v>10.7</v>
      </c>
      <c r="AM24" s="633"/>
      <c r="AN24" s="633"/>
      <c r="AO24" s="658"/>
      <c r="AP24" s="721" t="s">
        <v>295</v>
      </c>
      <c r="AQ24" s="729"/>
      <c r="AR24" s="729"/>
      <c r="AS24" s="729"/>
      <c r="AT24" s="729"/>
      <c r="AU24" s="729"/>
      <c r="AV24" s="729"/>
      <c r="AW24" s="729"/>
      <c r="AX24" s="729"/>
      <c r="AY24" s="729"/>
      <c r="AZ24" s="729"/>
      <c r="BA24" s="729"/>
      <c r="BB24" s="729"/>
      <c r="BC24" s="729"/>
      <c r="BD24" s="729"/>
      <c r="BE24" s="729"/>
      <c r="BF24" s="723"/>
      <c r="BG24" s="629" t="s">
        <v>131</v>
      </c>
      <c r="BH24" s="630"/>
      <c r="BI24" s="630"/>
      <c r="BJ24" s="630"/>
      <c r="BK24" s="630"/>
      <c r="BL24" s="630"/>
      <c r="BM24" s="630"/>
      <c r="BN24" s="631"/>
      <c r="BO24" s="656" t="s">
        <v>131</v>
      </c>
      <c r="BP24" s="656"/>
      <c r="BQ24" s="656"/>
      <c r="BR24" s="656"/>
      <c r="BS24" s="657" t="s">
        <v>131</v>
      </c>
      <c r="BT24" s="657"/>
      <c r="BU24" s="657"/>
      <c r="BV24" s="657"/>
      <c r="BW24" s="657"/>
      <c r="BX24" s="657"/>
      <c r="BY24" s="657"/>
      <c r="BZ24" s="657"/>
      <c r="CA24" s="657"/>
      <c r="CB24" s="724"/>
      <c r="CD24" s="685" t="s">
        <v>296</v>
      </c>
      <c r="CE24" s="686"/>
      <c r="CF24" s="686"/>
      <c r="CG24" s="686"/>
      <c r="CH24" s="686"/>
      <c r="CI24" s="686"/>
      <c r="CJ24" s="686"/>
      <c r="CK24" s="686"/>
      <c r="CL24" s="686"/>
      <c r="CM24" s="686"/>
      <c r="CN24" s="686"/>
      <c r="CO24" s="686"/>
      <c r="CP24" s="686"/>
      <c r="CQ24" s="687"/>
      <c r="CR24" s="682">
        <v>121851215</v>
      </c>
      <c r="CS24" s="683"/>
      <c r="CT24" s="683"/>
      <c r="CU24" s="683"/>
      <c r="CV24" s="683"/>
      <c r="CW24" s="683"/>
      <c r="CX24" s="683"/>
      <c r="CY24" s="726"/>
      <c r="CZ24" s="727">
        <v>59.6</v>
      </c>
      <c r="DA24" s="701"/>
      <c r="DB24" s="701"/>
      <c r="DC24" s="730"/>
      <c r="DD24" s="725">
        <v>64452966</v>
      </c>
      <c r="DE24" s="683"/>
      <c r="DF24" s="683"/>
      <c r="DG24" s="683"/>
      <c r="DH24" s="683"/>
      <c r="DI24" s="683"/>
      <c r="DJ24" s="683"/>
      <c r="DK24" s="726"/>
      <c r="DL24" s="725">
        <v>63753221</v>
      </c>
      <c r="DM24" s="683"/>
      <c r="DN24" s="683"/>
      <c r="DO24" s="683"/>
      <c r="DP24" s="683"/>
      <c r="DQ24" s="683"/>
      <c r="DR24" s="683"/>
      <c r="DS24" s="683"/>
      <c r="DT24" s="683"/>
      <c r="DU24" s="683"/>
      <c r="DV24" s="726"/>
      <c r="DW24" s="727">
        <v>58.3</v>
      </c>
      <c r="DX24" s="701"/>
      <c r="DY24" s="701"/>
      <c r="DZ24" s="701"/>
      <c r="EA24" s="701"/>
      <c r="EB24" s="701"/>
      <c r="EC24" s="728"/>
    </row>
    <row r="25" spans="2:133" ht="11.25" customHeight="1" x14ac:dyDescent="0.15">
      <c r="B25" s="626" t="s">
        <v>297</v>
      </c>
      <c r="C25" s="627"/>
      <c r="D25" s="627"/>
      <c r="E25" s="627"/>
      <c r="F25" s="627"/>
      <c r="G25" s="627"/>
      <c r="H25" s="627"/>
      <c r="I25" s="627"/>
      <c r="J25" s="627"/>
      <c r="K25" s="627"/>
      <c r="L25" s="627"/>
      <c r="M25" s="627"/>
      <c r="N25" s="627"/>
      <c r="O25" s="627"/>
      <c r="P25" s="627"/>
      <c r="Q25" s="628"/>
      <c r="R25" s="629">
        <v>1026258</v>
      </c>
      <c r="S25" s="630"/>
      <c r="T25" s="630"/>
      <c r="U25" s="630"/>
      <c r="V25" s="630"/>
      <c r="W25" s="630"/>
      <c r="X25" s="630"/>
      <c r="Y25" s="631"/>
      <c r="Z25" s="656">
        <v>0.5</v>
      </c>
      <c r="AA25" s="656"/>
      <c r="AB25" s="656"/>
      <c r="AC25" s="656"/>
      <c r="AD25" s="657" t="s">
        <v>131</v>
      </c>
      <c r="AE25" s="657"/>
      <c r="AF25" s="657"/>
      <c r="AG25" s="657"/>
      <c r="AH25" s="657"/>
      <c r="AI25" s="657"/>
      <c r="AJ25" s="657"/>
      <c r="AK25" s="657"/>
      <c r="AL25" s="632" t="s">
        <v>131</v>
      </c>
      <c r="AM25" s="633"/>
      <c r="AN25" s="633"/>
      <c r="AO25" s="658"/>
      <c r="AP25" s="721" t="s">
        <v>298</v>
      </c>
      <c r="AQ25" s="729"/>
      <c r="AR25" s="729"/>
      <c r="AS25" s="729"/>
      <c r="AT25" s="729"/>
      <c r="AU25" s="729"/>
      <c r="AV25" s="729"/>
      <c r="AW25" s="729"/>
      <c r="AX25" s="729"/>
      <c r="AY25" s="729"/>
      <c r="AZ25" s="729"/>
      <c r="BA25" s="729"/>
      <c r="BB25" s="729"/>
      <c r="BC25" s="729"/>
      <c r="BD25" s="729"/>
      <c r="BE25" s="729"/>
      <c r="BF25" s="723"/>
      <c r="BG25" s="629" t="s">
        <v>131</v>
      </c>
      <c r="BH25" s="630"/>
      <c r="BI25" s="630"/>
      <c r="BJ25" s="630"/>
      <c r="BK25" s="630"/>
      <c r="BL25" s="630"/>
      <c r="BM25" s="630"/>
      <c r="BN25" s="631"/>
      <c r="BO25" s="656" t="s">
        <v>131</v>
      </c>
      <c r="BP25" s="656"/>
      <c r="BQ25" s="656"/>
      <c r="BR25" s="656"/>
      <c r="BS25" s="657" t="s">
        <v>131</v>
      </c>
      <c r="BT25" s="657"/>
      <c r="BU25" s="657"/>
      <c r="BV25" s="657"/>
      <c r="BW25" s="657"/>
      <c r="BX25" s="657"/>
      <c r="BY25" s="657"/>
      <c r="BZ25" s="657"/>
      <c r="CA25" s="657"/>
      <c r="CB25" s="724"/>
      <c r="CD25" s="671" t="s">
        <v>299</v>
      </c>
      <c r="CE25" s="668"/>
      <c r="CF25" s="668"/>
      <c r="CG25" s="668"/>
      <c r="CH25" s="668"/>
      <c r="CI25" s="668"/>
      <c r="CJ25" s="668"/>
      <c r="CK25" s="668"/>
      <c r="CL25" s="668"/>
      <c r="CM25" s="668"/>
      <c r="CN25" s="668"/>
      <c r="CO25" s="668"/>
      <c r="CP25" s="668"/>
      <c r="CQ25" s="669"/>
      <c r="CR25" s="629">
        <v>29882659</v>
      </c>
      <c r="CS25" s="640"/>
      <c r="CT25" s="640"/>
      <c r="CU25" s="640"/>
      <c r="CV25" s="640"/>
      <c r="CW25" s="640"/>
      <c r="CX25" s="640"/>
      <c r="CY25" s="641"/>
      <c r="CZ25" s="632">
        <v>14.6</v>
      </c>
      <c r="DA25" s="642"/>
      <c r="DB25" s="642"/>
      <c r="DC25" s="643"/>
      <c r="DD25" s="635">
        <v>28440890</v>
      </c>
      <c r="DE25" s="640"/>
      <c r="DF25" s="640"/>
      <c r="DG25" s="640"/>
      <c r="DH25" s="640"/>
      <c r="DI25" s="640"/>
      <c r="DJ25" s="640"/>
      <c r="DK25" s="641"/>
      <c r="DL25" s="635">
        <v>27779897</v>
      </c>
      <c r="DM25" s="640"/>
      <c r="DN25" s="640"/>
      <c r="DO25" s="640"/>
      <c r="DP25" s="640"/>
      <c r="DQ25" s="640"/>
      <c r="DR25" s="640"/>
      <c r="DS25" s="640"/>
      <c r="DT25" s="640"/>
      <c r="DU25" s="640"/>
      <c r="DV25" s="641"/>
      <c r="DW25" s="632">
        <v>25.4</v>
      </c>
      <c r="DX25" s="642"/>
      <c r="DY25" s="642"/>
      <c r="DZ25" s="642"/>
      <c r="EA25" s="642"/>
      <c r="EB25" s="642"/>
      <c r="EC25" s="663"/>
    </row>
    <row r="26" spans="2:133" ht="11.25" customHeight="1" x14ac:dyDescent="0.15">
      <c r="B26" s="626" t="s">
        <v>300</v>
      </c>
      <c r="C26" s="627"/>
      <c r="D26" s="627"/>
      <c r="E26" s="627"/>
      <c r="F26" s="627"/>
      <c r="G26" s="627"/>
      <c r="H26" s="627"/>
      <c r="I26" s="627"/>
      <c r="J26" s="627"/>
      <c r="K26" s="627"/>
      <c r="L26" s="627"/>
      <c r="M26" s="627"/>
      <c r="N26" s="627"/>
      <c r="O26" s="627"/>
      <c r="P26" s="627"/>
      <c r="Q26" s="628"/>
      <c r="R26" s="629" t="s">
        <v>131</v>
      </c>
      <c r="S26" s="630"/>
      <c r="T26" s="630"/>
      <c r="U26" s="630"/>
      <c r="V26" s="630"/>
      <c r="W26" s="630"/>
      <c r="X26" s="630"/>
      <c r="Y26" s="631"/>
      <c r="Z26" s="656" t="s">
        <v>131</v>
      </c>
      <c r="AA26" s="656"/>
      <c r="AB26" s="656"/>
      <c r="AC26" s="656"/>
      <c r="AD26" s="657" t="s">
        <v>131</v>
      </c>
      <c r="AE26" s="657"/>
      <c r="AF26" s="657"/>
      <c r="AG26" s="657"/>
      <c r="AH26" s="657"/>
      <c r="AI26" s="657"/>
      <c r="AJ26" s="657"/>
      <c r="AK26" s="657"/>
      <c r="AL26" s="632" t="s">
        <v>131</v>
      </c>
      <c r="AM26" s="633"/>
      <c r="AN26" s="633"/>
      <c r="AO26" s="658"/>
      <c r="AP26" s="721" t="s">
        <v>301</v>
      </c>
      <c r="AQ26" s="722"/>
      <c r="AR26" s="722"/>
      <c r="AS26" s="722"/>
      <c r="AT26" s="722"/>
      <c r="AU26" s="722"/>
      <c r="AV26" s="722"/>
      <c r="AW26" s="722"/>
      <c r="AX26" s="722"/>
      <c r="AY26" s="722"/>
      <c r="AZ26" s="722"/>
      <c r="BA26" s="722"/>
      <c r="BB26" s="722"/>
      <c r="BC26" s="722"/>
      <c r="BD26" s="722"/>
      <c r="BE26" s="722"/>
      <c r="BF26" s="723"/>
      <c r="BG26" s="629" t="s">
        <v>131</v>
      </c>
      <c r="BH26" s="630"/>
      <c r="BI26" s="630"/>
      <c r="BJ26" s="630"/>
      <c r="BK26" s="630"/>
      <c r="BL26" s="630"/>
      <c r="BM26" s="630"/>
      <c r="BN26" s="631"/>
      <c r="BO26" s="656" t="s">
        <v>131</v>
      </c>
      <c r="BP26" s="656"/>
      <c r="BQ26" s="656"/>
      <c r="BR26" s="656"/>
      <c r="BS26" s="657" t="s">
        <v>131</v>
      </c>
      <c r="BT26" s="657"/>
      <c r="BU26" s="657"/>
      <c r="BV26" s="657"/>
      <c r="BW26" s="657"/>
      <c r="BX26" s="657"/>
      <c r="BY26" s="657"/>
      <c r="BZ26" s="657"/>
      <c r="CA26" s="657"/>
      <c r="CB26" s="724"/>
      <c r="CD26" s="671" t="s">
        <v>302</v>
      </c>
      <c r="CE26" s="668"/>
      <c r="CF26" s="668"/>
      <c r="CG26" s="668"/>
      <c r="CH26" s="668"/>
      <c r="CI26" s="668"/>
      <c r="CJ26" s="668"/>
      <c r="CK26" s="668"/>
      <c r="CL26" s="668"/>
      <c r="CM26" s="668"/>
      <c r="CN26" s="668"/>
      <c r="CO26" s="668"/>
      <c r="CP26" s="668"/>
      <c r="CQ26" s="669"/>
      <c r="CR26" s="629">
        <v>18880818</v>
      </c>
      <c r="CS26" s="630"/>
      <c r="CT26" s="630"/>
      <c r="CU26" s="630"/>
      <c r="CV26" s="630"/>
      <c r="CW26" s="630"/>
      <c r="CX26" s="630"/>
      <c r="CY26" s="631"/>
      <c r="CZ26" s="632">
        <v>9.1999999999999993</v>
      </c>
      <c r="DA26" s="642"/>
      <c r="DB26" s="642"/>
      <c r="DC26" s="643"/>
      <c r="DD26" s="635">
        <v>18020859</v>
      </c>
      <c r="DE26" s="630"/>
      <c r="DF26" s="630"/>
      <c r="DG26" s="630"/>
      <c r="DH26" s="630"/>
      <c r="DI26" s="630"/>
      <c r="DJ26" s="630"/>
      <c r="DK26" s="631"/>
      <c r="DL26" s="635" t="s">
        <v>131</v>
      </c>
      <c r="DM26" s="630"/>
      <c r="DN26" s="630"/>
      <c r="DO26" s="630"/>
      <c r="DP26" s="630"/>
      <c r="DQ26" s="630"/>
      <c r="DR26" s="630"/>
      <c r="DS26" s="630"/>
      <c r="DT26" s="630"/>
      <c r="DU26" s="630"/>
      <c r="DV26" s="631"/>
      <c r="DW26" s="632" t="s">
        <v>131</v>
      </c>
      <c r="DX26" s="642"/>
      <c r="DY26" s="642"/>
      <c r="DZ26" s="642"/>
      <c r="EA26" s="642"/>
      <c r="EB26" s="642"/>
      <c r="EC26" s="663"/>
    </row>
    <row r="27" spans="2:133" ht="11.25" customHeight="1" x14ac:dyDescent="0.15">
      <c r="B27" s="626" t="s">
        <v>303</v>
      </c>
      <c r="C27" s="627"/>
      <c r="D27" s="627"/>
      <c r="E27" s="627"/>
      <c r="F27" s="627"/>
      <c r="G27" s="627"/>
      <c r="H27" s="627"/>
      <c r="I27" s="627"/>
      <c r="J27" s="627"/>
      <c r="K27" s="627"/>
      <c r="L27" s="627"/>
      <c r="M27" s="627"/>
      <c r="N27" s="627"/>
      <c r="O27" s="627"/>
      <c r="P27" s="627"/>
      <c r="Q27" s="628"/>
      <c r="R27" s="629">
        <v>107391198</v>
      </c>
      <c r="S27" s="630"/>
      <c r="T27" s="630"/>
      <c r="U27" s="630"/>
      <c r="V27" s="630"/>
      <c r="W27" s="630"/>
      <c r="X27" s="630"/>
      <c r="Y27" s="631"/>
      <c r="Z27" s="656">
        <v>50.7</v>
      </c>
      <c r="AA27" s="656"/>
      <c r="AB27" s="656"/>
      <c r="AC27" s="656"/>
      <c r="AD27" s="657">
        <v>101512420</v>
      </c>
      <c r="AE27" s="657"/>
      <c r="AF27" s="657"/>
      <c r="AG27" s="657"/>
      <c r="AH27" s="657"/>
      <c r="AI27" s="657"/>
      <c r="AJ27" s="657"/>
      <c r="AK27" s="657"/>
      <c r="AL27" s="632">
        <v>99.199996948242188</v>
      </c>
      <c r="AM27" s="633"/>
      <c r="AN27" s="633"/>
      <c r="AO27" s="658"/>
      <c r="AP27" s="626" t="s">
        <v>304</v>
      </c>
      <c r="AQ27" s="627"/>
      <c r="AR27" s="627"/>
      <c r="AS27" s="627"/>
      <c r="AT27" s="627"/>
      <c r="AU27" s="627"/>
      <c r="AV27" s="627"/>
      <c r="AW27" s="627"/>
      <c r="AX27" s="627"/>
      <c r="AY27" s="627"/>
      <c r="AZ27" s="627"/>
      <c r="BA27" s="627"/>
      <c r="BB27" s="627"/>
      <c r="BC27" s="627"/>
      <c r="BD27" s="627"/>
      <c r="BE27" s="627"/>
      <c r="BF27" s="628"/>
      <c r="BG27" s="629">
        <v>79167622</v>
      </c>
      <c r="BH27" s="630"/>
      <c r="BI27" s="630"/>
      <c r="BJ27" s="630"/>
      <c r="BK27" s="630"/>
      <c r="BL27" s="630"/>
      <c r="BM27" s="630"/>
      <c r="BN27" s="631"/>
      <c r="BO27" s="656">
        <v>100</v>
      </c>
      <c r="BP27" s="656"/>
      <c r="BQ27" s="656"/>
      <c r="BR27" s="656"/>
      <c r="BS27" s="657">
        <v>1158833</v>
      </c>
      <c r="BT27" s="657"/>
      <c r="BU27" s="657"/>
      <c r="BV27" s="657"/>
      <c r="BW27" s="657"/>
      <c r="BX27" s="657"/>
      <c r="BY27" s="657"/>
      <c r="BZ27" s="657"/>
      <c r="CA27" s="657"/>
      <c r="CB27" s="724"/>
      <c r="CD27" s="671" t="s">
        <v>305</v>
      </c>
      <c r="CE27" s="668"/>
      <c r="CF27" s="668"/>
      <c r="CG27" s="668"/>
      <c r="CH27" s="668"/>
      <c r="CI27" s="668"/>
      <c r="CJ27" s="668"/>
      <c r="CK27" s="668"/>
      <c r="CL27" s="668"/>
      <c r="CM27" s="668"/>
      <c r="CN27" s="668"/>
      <c r="CO27" s="668"/>
      <c r="CP27" s="668"/>
      <c r="CQ27" s="669"/>
      <c r="CR27" s="629">
        <v>72925675</v>
      </c>
      <c r="CS27" s="640"/>
      <c r="CT27" s="640"/>
      <c r="CU27" s="640"/>
      <c r="CV27" s="640"/>
      <c r="CW27" s="640"/>
      <c r="CX27" s="640"/>
      <c r="CY27" s="641"/>
      <c r="CZ27" s="632">
        <v>35.700000000000003</v>
      </c>
      <c r="DA27" s="642"/>
      <c r="DB27" s="642"/>
      <c r="DC27" s="643"/>
      <c r="DD27" s="635">
        <v>17840303</v>
      </c>
      <c r="DE27" s="640"/>
      <c r="DF27" s="640"/>
      <c r="DG27" s="640"/>
      <c r="DH27" s="640"/>
      <c r="DI27" s="640"/>
      <c r="DJ27" s="640"/>
      <c r="DK27" s="641"/>
      <c r="DL27" s="635">
        <v>17801551</v>
      </c>
      <c r="DM27" s="640"/>
      <c r="DN27" s="640"/>
      <c r="DO27" s="640"/>
      <c r="DP27" s="640"/>
      <c r="DQ27" s="640"/>
      <c r="DR27" s="640"/>
      <c r="DS27" s="640"/>
      <c r="DT27" s="640"/>
      <c r="DU27" s="640"/>
      <c r="DV27" s="641"/>
      <c r="DW27" s="632">
        <v>16.3</v>
      </c>
      <c r="DX27" s="642"/>
      <c r="DY27" s="642"/>
      <c r="DZ27" s="642"/>
      <c r="EA27" s="642"/>
      <c r="EB27" s="642"/>
      <c r="EC27" s="663"/>
    </row>
    <row r="28" spans="2:133" ht="11.25" customHeight="1" x14ac:dyDescent="0.15">
      <c r="B28" s="626" t="s">
        <v>306</v>
      </c>
      <c r="C28" s="627"/>
      <c r="D28" s="627"/>
      <c r="E28" s="627"/>
      <c r="F28" s="627"/>
      <c r="G28" s="627"/>
      <c r="H28" s="627"/>
      <c r="I28" s="627"/>
      <c r="J28" s="627"/>
      <c r="K28" s="627"/>
      <c r="L28" s="627"/>
      <c r="M28" s="627"/>
      <c r="N28" s="627"/>
      <c r="O28" s="627"/>
      <c r="P28" s="627"/>
      <c r="Q28" s="628"/>
      <c r="R28" s="629">
        <v>74625</v>
      </c>
      <c r="S28" s="630"/>
      <c r="T28" s="630"/>
      <c r="U28" s="630"/>
      <c r="V28" s="630"/>
      <c r="W28" s="630"/>
      <c r="X28" s="630"/>
      <c r="Y28" s="631"/>
      <c r="Z28" s="656">
        <v>0</v>
      </c>
      <c r="AA28" s="656"/>
      <c r="AB28" s="656"/>
      <c r="AC28" s="656"/>
      <c r="AD28" s="657">
        <v>74625</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307</v>
      </c>
      <c r="CE28" s="668"/>
      <c r="CF28" s="668"/>
      <c r="CG28" s="668"/>
      <c r="CH28" s="668"/>
      <c r="CI28" s="668"/>
      <c r="CJ28" s="668"/>
      <c r="CK28" s="668"/>
      <c r="CL28" s="668"/>
      <c r="CM28" s="668"/>
      <c r="CN28" s="668"/>
      <c r="CO28" s="668"/>
      <c r="CP28" s="668"/>
      <c r="CQ28" s="669"/>
      <c r="CR28" s="629">
        <v>19042881</v>
      </c>
      <c r="CS28" s="630"/>
      <c r="CT28" s="630"/>
      <c r="CU28" s="630"/>
      <c r="CV28" s="630"/>
      <c r="CW28" s="630"/>
      <c r="CX28" s="630"/>
      <c r="CY28" s="631"/>
      <c r="CZ28" s="632">
        <v>9.3000000000000007</v>
      </c>
      <c r="DA28" s="642"/>
      <c r="DB28" s="642"/>
      <c r="DC28" s="643"/>
      <c r="DD28" s="635">
        <v>18171773</v>
      </c>
      <c r="DE28" s="630"/>
      <c r="DF28" s="630"/>
      <c r="DG28" s="630"/>
      <c r="DH28" s="630"/>
      <c r="DI28" s="630"/>
      <c r="DJ28" s="630"/>
      <c r="DK28" s="631"/>
      <c r="DL28" s="635">
        <v>18171773</v>
      </c>
      <c r="DM28" s="630"/>
      <c r="DN28" s="630"/>
      <c r="DO28" s="630"/>
      <c r="DP28" s="630"/>
      <c r="DQ28" s="630"/>
      <c r="DR28" s="630"/>
      <c r="DS28" s="630"/>
      <c r="DT28" s="630"/>
      <c r="DU28" s="630"/>
      <c r="DV28" s="631"/>
      <c r="DW28" s="632">
        <v>16.600000000000001</v>
      </c>
      <c r="DX28" s="642"/>
      <c r="DY28" s="642"/>
      <c r="DZ28" s="642"/>
      <c r="EA28" s="642"/>
      <c r="EB28" s="642"/>
      <c r="EC28" s="663"/>
    </row>
    <row r="29" spans="2:133" ht="11.25" customHeight="1" x14ac:dyDescent="0.15">
      <c r="B29" s="626" t="s">
        <v>308</v>
      </c>
      <c r="C29" s="627"/>
      <c r="D29" s="627"/>
      <c r="E29" s="627"/>
      <c r="F29" s="627"/>
      <c r="G29" s="627"/>
      <c r="H29" s="627"/>
      <c r="I29" s="627"/>
      <c r="J29" s="627"/>
      <c r="K29" s="627"/>
      <c r="L29" s="627"/>
      <c r="M29" s="627"/>
      <c r="N29" s="627"/>
      <c r="O29" s="627"/>
      <c r="P29" s="627"/>
      <c r="Q29" s="628"/>
      <c r="R29" s="629">
        <v>492787</v>
      </c>
      <c r="S29" s="630"/>
      <c r="T29" s="630"/>
      <c r="U29" s="630"/>
      <c r="V29" s="630"/>
      <c r="W29" s="630"/>
      <c r="X29" s="630"/>
      <c r="Y29" s="631"/>
      <c r="Z29" s="656">
        <v>0.2</v>
      </c>
      <c r="AA29" s="656"/>
      <c r="AB29" s="656"/>
      <c r="AC29" s="656"/>
      <c r="AD29" s="657" t="s">
        <v>131</v>
      </c>
      <c r="AE29" s="657"/>
      <c r="AF29" s="657"/>
      <c r="AG29" s="657"/>
      <c r="AH29" s="657"/>
      <c r="AI29" s="657"/>
      <c r="AJ29" s="657"/>
      <c r="AK29" s="657"/>
      <c r="AL29" s="632" t="s">
        <v>131</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309</v>
      </c>
      <c r="CE29" s="716"/>
      <c r="CF29" s="671" t="s">
        <v>71</v>
      </c>
      <c r="CG29" s="668"/>
      <c r="CH29" s="668"/>
      <c r="CI29" s="668"/>
      <c r="CJ29" s="668"/>
      <c r="CK29" s="668"/>
      <c r="CL29" s="668"/>
      <c r="CM29" s="668"/>
      <c r="CN29" s="668"/>
      <c r="CO29" s="668"/>
      <c r="CP29" s="668"/>
      <c r="CQ29" s="669"/>
      <c r="CR29" s="629">
        <v>19042772</v>
      </c>
      <c r="CS29" s="640"/>
      <c r="CT29" s="640"/>
      <c r="CU29" s="640"/>
      <c r="CV29" s="640"/>
      <c r="CW29" s="640"/>
      <c r="CX29" s="640"/>
      <c r="CY29" s="641"/>
      <c r="CZ29" s="632">
        <v>9.3000000000000007</v>
      </c>
      <c r="DA29" s="642"/>
      <c r="DB29" s="642"/>
      <c r="DC29" s="643"/>
      <c r="DD29" s="635">
        <v>18171664</v>
      </c>
      <c r="DE29" s="640"/>
      <c r="DF29" s="640"/>
      <c r="DG29" s="640"/>
      <c r="DH29" s="640"/>
      <c r="DI29" s="640"/>
      <c r="DJ29" s="640"/>
      <c r="DK29" s="641"/>
      <c r="DL29" s="635">
        <v>18171664</v>
      </c>
      <c r="DM29" s="640"/>
      <c r="DN29" s="640"/>
      <c r="DO29" s="640"/>
      <c r="DP29" s="640"/>
      <c r="DQ29" s="640"/>
      <c r="DR29" s="640"/>
      <c r="DS29" s="640"/>
      <c r="DT29" s="640"/>
      <c r="DU29" s="640"/>
      <c r="DV29" s="641"/>
      <c r="DW29" s="632">
        <v>16.600000000000001</v>
      </c>
      <c r="DX29" s="642"/>
      <c r="DY29" s="642"/>
      <c r="DZ29" s="642"/>
      <c r="EA29" s="642"/>
      <c r="EB29" s="642"/>
      <c r="EC29" s="663"/>
    </row>
    <row r="30" spans="2:133" ht="11.25" customHeight="1" x14ac:dyDescent="0.15">
      <c r="B30" s="626" t="s">
        <v>310</v>
      </c>
      <c r="C30" s="627"/>
      <c r="D30" s="627"/>
      <c r="E30" s="627"/>
      <c r="F30" s="627"/>
      <c r="G30" s="627"/>
      <c r="H30" s="627"/>
      <c r="I30" s="627"/>
      <c r="J30" s="627"/>
      <c r="K30" s="627"/>
      <c r="L30" s="627"/>
      <c r="M30" s="627"/>
      <c r="N30" s="627"/>
      <c r="O30" s="627"/>
      <c r="P30" s="627"/>
      <c r="Q30" s="628"/>
      <c r="R30" s="629">
        <v>2226484</v>
      </c>
      <c r="S30" s="630"/>
      <c r="T30" s="630"/>
      <c r="U30" s="630"/>
      <c r="V30" s="630"/>
      <c r="W30" s="630"/>
      <c r="X30" s="630"/>
      <c r="Y30" s="631"/>
      <c r="Z30" s="656">
        <v>1.1000000000000001</v>
      </c>
      <c r="AA30" s="656"/>
      <c r="AB30" s="656"/>
      <c r="AC30" s="656"/>
      <c r="AD30" s="657">
        <v>191571</v>
      </c>
      <c r="AE30" s="657"/>
      <c r="AF30" s="657"/>
      <c r="AG30" s="657"/>
      <c r="AH30" s="657"/>
      <c r="AI30" s="657"/>
      <c r="AJ30" s="657"/>
      <c r="AK30" s="657"/>
      <c r="AL30" s="632">
        <v>0.2</v>
      </c>
      <c r="AM30" s="633"/>
      <c r="AN30" s="633"/>
      <c r="AO30" s="658"/>
      <c r="AP30" s="688" t="s">
        <v>228</v>
      </c>
      <c r="AQ30" s="689"/>
      <c r="AR30" s="689"/>
      <c r="AS30" s="689"/>
      <c r="AT30" s="689"/>
      <c r="AU30" s="689"/>
      <c r="AV30" s="689"/>
      <c r="AW30" s="689"/>
      <c r="AX30" s="689"/>
      <c r="AY30" s="689"/>
      <c r="AZ30" s="689"/>
      <c r="BA30" s="689"/>
      <c r="BB30" s="689"/>
      <c r="BC30" s="689"/>
      <c r="BD30" s="689"/>
      <c r="BE30" s="689"/>
      <c r="BF30" s="690"/>
      <c r="BG30" s="688" t="s">
        <v>311</v>
      </c>
      <c r="BH30" s="704"/>
      <c r="BI30" s="704"/>
      <c r="BJ30" s="704"/>
      <c r="BK30" s="704"/>
      <c r="BL30" s="704"/>
      <c r="BM30" s="704"/>
      <c r="BN30" s="704"/>
      <c r="BO30" s="704"/>
      <c r="BP30" s="704"/>
      <c r="BQ30" s="705"/>
      <c r="BR30" s="688" t="s">
        <v>312</v>
      </c>
      <c r="BS30" s="704"/>
      <c r="BT30" s="704"/>
      <c r="BU30" s="704"/>
      <c r="BV30" s="704"/>
      <c r="BW30" s="704"/>
      <c r="BX30" s="704"/>
      <c r="BY30" s="704"/>
      <c r="BZ30" s="704"/>
      <c r="CA30" s="704"/>
      <c r="CB30" s="705"/>
      <c r="CD30" s="717"/>
      <c r="CE30" s="718"/>
      <c r="CF30" s="671" t="s">
        <v>313</v>
      </c>
      <c r="CG30" s="668"/>
      <c r="CH30" s="668"/>
      <c r="CI30" s="668"/>
      <c r="CJ30" s="668"/>
      <c r="CK30" s="668"/>
      <c r="CL30" s="668"/>
      <c r="CM30" s="668"/>
      <c r="CN30" s="668"/>
      <c r="CO30" s="668"/>
      <c r="CP30" s="668"/>
      <c r="CQ30" s="669"/>
      <c r="CR30" s="629">
        <v>18293853</v>
      </c>
      <c r="CS30" s="630"/>
      <c r="CT30" s="630"/>
      <c r="CU30" s="630"/>
      <c r="CV30" s="630"/>
      <c r="CW30" s="630"/>
      <c r="CX30" s="630"/>
      <c r="CY30" s="631"/>
      <c r="CZ30" s="632">
        <v>8.9</v>
      </c>
      <c r="DA30" s="642"/>
      <c r="DB30" s="642"/>
      <c r="DC30" s="643"/>
      <c r="DD30" s="635">
        <v>17430893</v>
      </c>
      <c r="DE30" s="630"/>
      <c r="DF30" s="630"/>
      <c r="DG30" s="630"/>
      <c r="DH30" s="630"/>
      <c r="DI30" s="630"/>
      <c r="DJ30" s="630"/>
      <c r="DK30" s="631"/>
      <c r="DL30" s="635">
        <v>17430893</v>
      </c>
      <c r="DM30" s="630"/>
      <c r="DN30" s="630"/>
      <c r="DO30" s="630"/>
      <c r="DP30" s="630"/>
      <c r="DQ30" s="630"/>
      <c r="DR30" s="630"/>
      <c r="DS30" s="630"/>
      <c r="DT30" s="630"/>
      <c r="DU30" s="630"/>
      <c r="DV30" s="631"/>
      <c r="DW30" s="632">
        <v>15.9</v>
      </c>
      <c r="DX30" s="642"/>
      <c r="DY30" s="642"/>
      <c r="DZ30" s="642"/>
      <c r="EA30" s="642"/>
      <c r="EB30" s="642"/>
      <c r="EC30" s="663"/>
    </row>
    <row r="31" spans="2:133" ht="11.25" customHeight="1" x14ac:dyDescent="0.15">
      <c r="B31" s="626" t="s">
        <v>314</v>
      </c>
      <c r="C31" s="627"/>
      <c r="D31" s="627"/>
      <c r="E31" s="627"/>
      <c r="F31" s="627"/>
      <c r="G31" s="627"/>
      <c r="H31" s="627"/>
      <c r="I31" s="627"/>
      <c r="J31" s="627"/>
      <c r="K31" s="627"/>
      <c r="L31" s="627"/>
      <c r="M31" s="627"/>
      <c r="N31" s="627"/>
      <c r="O31" s="627"/>
      <c r="P31" s="627"/>
      <c r="Q31" s="628"/>
      <c r="R31" s="629">
        <v>791678</v>
      </c>
      <c r="S31" s="630"/>
      <c r="T31" s="630"/>
      <c r="U31" s="630"/>
      <c r="V31" s="630"/>
      <c r="W31" s="630"/>
      <c r="X31" s="630"/>
      <c r="Y31" s="631"/>
      <c r="Z31" s="656">
        <v>0.4</v>
      </c>
      <c r="AA31" s="656"/>
      <c r="AB31" s="656"/>
      <c r="AC31" s="656"/>
      <c r="AD31" s="657" t="s">
        <v>131</v>
      </c>
      <c r="AE31" s="657"/>
      <c r="AF31" s="657"/>
      <c r="AG31" s="657"/>
      <c r="AH31" s="657"/>
      <c r="AI31" s="657"/>
      <c r="AJ31" s="657"/>
      <c r="AK31" s="657"/>
      <c r="AL31" s="632" t="s">
        <v>131</v>
      </c>
      <c r="AM31" s="633"/>
      <c r="AN31" s="633"/>
      <c r="AO31" s="658"/>
      <c r="AP31" s="706" t="s">
        <v>315</v>
      </c>
      <c r="AQ31" s="707"/>
      <c r="AR31" s="707"/>
      <c r="AS31" s="707"/>
      <c r="AT31" s="712" t="s">
        <v>316</v>
      </c>
      <c r="AU31" s="360"/>
      <c r="AV31" s="360"/>
      <c r="AW31" s="360"/>
      <c r="AX31" s="696" t="s">
        <v>192</v>
      </c>
      <c r="AY31" s="697"/>
      <c r="AZ31" s="697"/>
      <c r="BA31" s="697"/>
      <c r="BB31" s="697"/>
      <c r="BC31" s="697"/>
      <c r="BD31" s="697"/>
      <c r="BE31" s="697"/>
      <c r="BF31" s="698"/>
      <c r="BG31" s="699">
        <v>99.8</v>
      </c>
      <c r="BH31" s="700"/>
      <c r="BI31" s="700"/>
      <c r="BJ31" s="700"/>
      <c r="BK31" s="700"/>
      <c r="BL31" s="700"/>
      <c r="BM31" s="701">
        <v>99.4</v>
      </c>
      <c r="BN31" s="700"/>
      <c r="BO31" s="700"/>
      <c r="BP31" s="700"/>
      <c r="BQ31" s="702"/>
      <c r="BR31" s="699">
        <v>99</v>
      </c>
      <c r="BS31" s="700"/>
      <c r="BT31" s="700"/>
      <c r="BU31" s="700"/>
      <c r="BV31" s="700"/>
      <c r="BW31" s="700"/>
      <c r="BX31" s="701">
        <v>98.6</v>
      </c>
      <c r="BY31" s="700"/>
      <c r="BZ31" s="700"/>
      <c r="CA31" s="700"/>
      <c r="CB31" s="702"/>
      <c r="CD31" s="717"/>
      <c r="CE31" s="718"/>
      <c r="CF31" s="671" t="s">
        <v>317</v>
      </c>
      <c r="CG31" s="668"/>
      <c r="CH31" s="668"/>
      <c r="CI31" s="668"/>
      <c r="CJ31" s="668"/>
      <c r="CK31" s="668"/>
      <c r="CL31" s="668"/>
      <c r="CM31" s="668"/>
      <c r="CN31" s="668"/>
      <c r="CO31" s="668"/>
      <c r="CP31" s="668"/>
      <c r="CQ31" s="669"/>
      <c r="CR31" s="629">
        <v>748919</v>
      </c>
      <c r="CS31" s="640"/>
      <c r="CT31" s="640"/>
      <c r="CU31" s="640"/>
      <c r="CV31" s="640"/>
      <c r="CW31" s="640"/>
      <c r="CX31" s="640"/>
      <c r="CY31" s="641"/>
      <c r="CZ31" s="632">
        <v>0.4</v>
      </c>
      <c r="DA31" s="642"/>
      <c r="DB31" s="642"/>
      <c r="DC31" s="643"/>
      <c r="DD31" s="635">
        <v>740771</v>
      </c>
      <c r="DE31" s="640"/>
      <c r="DF31" s="640"/>
      <c r="DG31" s="640"/>
      <c r="DH31" s="640"/>
      <c r="DI31" s="640"/>
      <c r="DJ31" s="640"/>
      <c r="DK31" s="641"/>
      <c r="DL31" s="635">
        <v>740771</v>
      </c>
      <c r="DM31" s="640"/>
      <c r="DN31" s="640"/>
      <c r="DO31" s="640"/>
      <c r="DP31" s="640"/>
      <c r="DQ31" s="640"/>
      <c r="DR31" s="640"/>
      <c r="DS31" s="640"/>
      <c r="DT31" s="640"/>
      <c r="DU31" s="640"/>
      <c r="DV31" s="641"/>
      <c r="DW31" s="632">
        <v>0.7</v>
      </c>
      <c r="DX31" s="642"/>
      <c r="DY31" s="642"/>
      <c r="DZ31" s="642"/>
      <c r="EA31" s="642"/>
      <c r="EB31" s="642"/>
      <c r="EC31" s="663"/>
    </row>
    <row r="32" spans="2:133" ht="11.25" customHeight="1" x14ac:dyDescent="0.15">
      <c r="B32" s="626" t="s">
        <v>318</v>
      </c>
      <c r="C32" s="627"/>
      <c r="D32" s="627"/>
      <c r="E32" s="627"/>
      <c r="F32" s="627"/>
      <c r="G32" s="627"/>
      <c r="H32" s="627"/>
      <c r="I32" s="627"/>
      <c r="J32" s="627"/>
      <c r="K32" s="627"/>
      <c r="L32" s="627"/>
      <c r="M32" s="627"/>
      <c r="N32" s="627"/>
      <c r="O32" s="627"/>
      <c r="P32" s="627"/>
      <c r="Q32" s="628"/>
      <c r="R32" s="629">
        <v>60017208</v>
      </c>
      <c r="S32" s="630"/>
      <c r="T32" s="630"/>
      <c r="U32" s="630"/>
      <c r="V32" s="630"/>
      <c r="W32" s="630"/>
      <c r="X32" s="630"/>
      <c r="Y32" s="631"/>
      <c r="Z32" s="656">
        <v>28.3</v>
      </c>
      <c r="AA32" s="656"/>
      <c r="AB32" s="656"/>
      <c r="AC32" s="656"/>
      <c r="AD32" s="657" t="s">
        <v>131</v>
      </c>
      <c r="AE32" s="657"/>
      <c r="AF32" s="657"/>
      <c r="AG32" s="657"/>
      <c r="AH32" s="657"/>
      <c r="AI32" s="657"/>
      <c r="AJ32" s="657"/>
      <c r="AK32" s="657"/>
      <c r="AL32" s="632" t="s">
        <v>131</v>
      </c>
      <c r="AM32" s="633"/>
      <c r="AN32" s="633"/>
      <c r="AO32" s="658"/>
      <c r="AP32" s="708"/>
      <c r="AQ32" s="709"/>
      <c r="AR32" s="709"/>
      <c r="AS32" s="709"/>
      <c r="AT32" s="713"/>
      <c r="AU32" s="361" t="s">
        <v>319</v>
      </c>
      <c r="AV32" s="361"/>
      <c r="AW32" s="361"/>
      <c r="AX32" s="626" t="s">
        <v>320</v>
      </c>
      <c r="AY32" s="627"/>
      <c r="AZ32" s="627"/>
      <c r="BA32" s="627"/>
      <c r="BB32" s="627"/>
      <c r="BC32" s="627"/>
      <c r="BD32" s="627"/>
      <c r="BE32" s="627"/>
      <c r="BF32" s="628"/>
      <c r="BG32" s="703">
        <v>99.7</v>
      </c>
      <c r="BH32" s="640"/>
      <c r="BI32" s="640"/>
      <c r="BJ32" s="640"/>
      <c r="BK32" s="640"/>
      <c r="BL32" s="640"/>
      <c r="BM32" s="633">
        <v>99.2</v>
      </c>
      <c r="BN32" s="695"/>
      <c r="BO32" s="695"/>
      <c r="BP32" s="695"/>
      <c r="BQ32" s="667"/>
      <c r="BR32" s="703">
        <v>99.6</v>
      </c>
      <c r="BS32" s="640"/>
      <c r="BT32" s="640"/>
      <c r="BU32" s="640"/>
      <c r="BV32" s="640"/>
      <c r="BW32" s="640"/>
      <c r="BX32" s="633">
        <v>99.1</v>
      </c>
      <c r="BY32" s="695"/>
      <c r="BZ32" s="695"/>
      <c r="CA32" s="695"/>
      <c r="CB32" s="667"/>
      <c r="CD32" s="719"/>
      <c r="CE32" s="720"/>
      <c r="CF32" s="671" t="s">
        <v>321</v>
      </c>
      <c r="CG32" s="668"/>
      <c r="CH32" s="668"/>
      <c r="CI32" s="668"/>
      <c r="CJ32" s="668"/>
      <c r="CK32" s="668"/>
      <c r="CL32" s="668"/>
      <c r="CM32" s="668"/>
      <c r="CN32" s="668"/>
      <c r="CO32" s="668"/>
      <c r="CP32" s="668"/>
      <c r="CQ32" s="669"/>
      <c r="CR32" s="629">
        <v>109</v>
      </c>
      <c r="CS32" s="630"/>
      <c r="CT32" s="630"/>
      <c r="CU32" s="630"/>
      <c r="CV32" s="630"/>
      <c r="CW32" s="630"/>
      <c r="CX32" s="630"/>
      <c r="CY32" s="631"/>
      <c r="CZ32" s="632">
        <v>0</v>
      </c>
      <c r="DA32" s="642"/>
      <c r="DB32" s="642"/>
      <c r="DC32" s="643"/>
      <c r="DD32" s="635">
        <v>109</v>
      </c>
      <c r="DE32" s="630"/>
      <c r="DF32" s="630"/>
      <c r="DG32" s="630"/>
      <c r="DH32" s="630"/>
      <c r="DI32" s="630"/>
      <c r="DJ32" s="630"/>
      <c r="DK32" s="631"/>
      <c r="DL32" s="635">
        <v>109</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15">
      <c r="B33" s="692" t="s">
        <v>322</v>
      </c>
      <c r="C33" s="693"/>
      <c r="D33" s="693"/>
      <c r="E33" s="693"/>
      <c r="F33" s="693"/>
      <c r="G33" s="693"/>
      <c r="H33" s="693"/>
      <c r="I33" s="693"/>
      <c r="J33" s="693"/>
      <c r="K33" s="693"/>
      <c r="L33" s="693"/>
      <c r="M33" s="693"/>
      <c r="N33" s="693"/>
      <c r="O33" s="693"/>
      <c r="P33" s="693"/>
      <c r="Q33" s="694"/>
      <c r="R33" s="629">
        <v>15117</v>
      </c>
      <c r="S33" s="630"/>
      <c r="T33" s="630"/>
      <c r="U33" s="630"/>
      <c r="V33" s="630"/>
      <c r="W33" s="630"/>
      <c r="X33" s="630"/>
      <c r="Y33" s="631"/>
      <c r="Z33" s="656">
        <v>0</v>
      </c>
      <c r="AA33" s="656"/>
      <c r="AB33" s="656"/>
      <c r="AC33" s="656"/>
      <c r="AD33" s="657">
        <v>15117</v>
      </c>
      <c r="AE33" s="657"/>
      <c r="AF33" s="657"/>
      <c r="AG33" s="657"/>
      <c r="AH33" s="657"/>
      <c r="AI33" s="657"/>
      <c r="AJ33" s="657"/>
      <c r="AK33" s="657"/>
      <c r="AL33" s="632">
        <v>0</v>
      </c>
      <c r="AM33" s="633"/>
      <c r="AN33" s="633"/>
      <c r="AO33" s="658"/>
      <c r="AP33" s="710"/>
      <c r="AQ33" s="711"/>
      <c r="AR33" s="711"/>
      <c r="AS33" s="711"/>
      <c r="AT33" s="714"/>
      <c r="AU33" s="362"/>
      <c r="AV33" s="362"/>
      <c r="AW33" s="362"/>
      <c r="AX33" s="606" t="s">
        <v>323</v>
      </c>
      <c r="AY33" s="607"/>
      <c r="AZ33" s="607"/>
      <c r="BA33" s="607"/>
      <c r="BB33" s="607"/>
      <c r="BC33" s="607"/>
      <c r="BD33" s="607"/>
      <c r="BE33" s="607"/>
      <c r="BF33" s="608"/>
      <c r="BG33" s="691">
        <v>99.9</v>
      </c>
      <c r="BH33" s="610"/>
      <c r="BI33" s="610"/>
      <c r="BJ33" s="610"/>
      <c r="BK33" s="610"/>
      <c r="BL33" s="610"/>
      <c r="BM33" s="648">
        <v>99.6</v>
      </c>
      <c r="BN33" s="610"/>
      <c r="BO33" s="610"/>
      <c r="BP33" s="610"/>
      <c r="BQ33" s="659"/>
      <c r="BR33" s="691">
        <v>98.5</v>
      </c>
      <c r="BS33" s="610"/>
      <c r="BT33" s="610"/>
      <c r="BU33" s="610"/>
      <c r="BV33" s="610"/>
      <c r="BW33" s="610"/>
      <c r="BX33" s="648">
        <v>98.1</v>
      </c>
      <c r="BY33" s="610"/>
      <c r="BZ33" s="610"/>
      <c r="CA33" s="610"/>
      <c r="CB33" s="659"/>
      <c r="CD33" s="671" t="s">
        <v>324</v>
      </c>
      <c r="CE33" s="668"/>
      <c r="CF33" s="668"/>
      <c r="CG33" s="668"/>
      <c r="CH33" s="668"/>
      <c r="CI33" s="668"/>
      <c r="CJ33" s="668"/>
      <c r="CK33" s="668"/>
      <c r="CL33" s="668"/>
      <c r="CM33" s="668"/>
      <c r="CN33" s="668"/>
      <c r="CO33" s="668"/>
      <c r="CP33" s="668"/>
      <c r="CQ33" s="669"/>
      <c r="CR33" s="629">
        <v>62631364</v>
      </c>
      <c r="CS33" s="640"/>
      <c r="CT33" s="640"/>
      <c r="CU33" s="640"/>
      <c r="CV33" s="640"/>
      <c r="CW33" s="640"/>
      <c r="CX33" s="640"/>
      <c r="CY33" s="641"/>
      <c r="CZ33" s="632">
        <v>30.6</v>
      </c>
      <c r="DA33" s="642"/>
      <c r="DB33" s="642"/>
      <c r="DC33" s="643"/>
      <c r="DD33" s="635">
        <v>47454771</v>
      </c>
      <c r="DE33" s="640"/>
      <c r="DF33" s="640"/>
      <c r="DG33" s="640"/>
      <c r="DH33" s="640"/>
      <c r="DI33" s="640"/>
      <c r="DJ33" s="640"/>
      <c r="DK33" s="641"/>
      <c r="DL33" s="635">
        <v>36220321</v>
      </c>
      <c r="DM33" s="640"/>
      <c r="DN33" s="640"/>
      <c r="DO33" s="640"/>
      <c r="DP33" s="640"/>
      <c r="DQ33" s="640"/>
      <c r="DR33" s="640"/>
      <c r="DS33" s="640"/>
      <c r="DT33" s="640"/>
      <c r="DU33" s="640"/>
      <c r="DV33" s="641"/>
      <c r="DW33" s="632">
        <v>33.1</v>
      </c>
      <c r="DX33" s="642"/>
      <c r="DY33" s="642"/>
      <c r="DZ33" s="642"/>
      <c r="EA33" s="642"/>
      <c r="EB33" s="642"/>
      <c r="EC33" s="663"/>
    </row>
    <row r="34" spans="2:133" ht="11.25" customHeight="1" x14ac:dyDescent="0.15">
      <c r="B34" s="626" t="s">
        <v>325</v>
      </c>
      <c r="C34" s="627"/>
      <c r="D34" s="627"/>
      <c r="E34" s="627"/>
      <c r="F34" s="627"/>
      <c r="G34" s="627"/>
      <c r="H34" s="627"/>
      <c r="I34" s="627"/>
      <c r="J34" s="627"/>
      <c r="K34" s="627"/>
      <c r="L34" s="627"/>
      <c r="M34" s="627"/>
      <c r="N34" s="627"/>
      <c r="O34" s="627"/>
      <c r="P34" s="627"/>
      <c r="Q34" s="628"/>
      <c r="R34" s="629">
        <v>14938776</v>
      </c>
      <c r="S34" s="630"/>
      <c r="T34" s="630"/>
      <c r="U34" s="630"/>
      <c r="V34" s="630"/>
      <c r="W34" s="630"/>
      <c r="X34" s="630"/>
      <c r="Y34" s="631"/>
      <c r="Z34" s="656">
        <v>7.1</v>
      </c>
      <c r="AA34" s="656"/>
      <c r="AB34" s="656"/>
      <c r="AC34" s="656"/>
      <c r="AD34" s="657" t="s">
        <v>131</v>
      </c>
      <c r="AE34" s="657"/>
      <c r="AF34" s="657"/>
      <c r="AG34" s="657"/>
      <c r="AH34" s="657"/>
      <c r="AI34" s="657"/>
      <c r="AJ34" s="657"/>
      <c r="AK34" s="657"/>
      <c r="AL34" s="632" t="s">
        <v>131</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1" t="s">
        <v>326</v>
      </c>
      <c r="CE34" s="668"/>
      <c r="CF34" s="668"/>
      <c r="CG34" s="668"/>
      <c r="CH34" s="668"/>
      <c r="CI34" s="668"/>
      <c r="CJ34" s="668"/>
      <c r="CK34" s="668"/>
      <c r="CL34" s="668"/>
      <c r="CM34" s="668"/>
      <c r="CN34" s="668"/>
      <c r="CO34" s="668"/>
      <c r="CP34" s="668"/>
      <c r="CQ34" s="669"/>
      <c r="CR34" s="629">
        <v>25843508</v>
      </c>
      <c r="CS34" s="630"/>
      <c r="CT34" s="630"/>
      <c r="CU34" s="630"/>
      <c r="CV34" s="630"/>
      <c r="CW34" s="630"/>
      <c r="CX34" s="630"/>
      <c r="CY34" s="631"/>
      <c r="CZ34" s="632">
        <v>12.6</v>
      </c>
      <c r="DA34" s="642"/>
      <c r="DB34" s="642"/>
      <c r="DC34" s="643"/>
      <c r="DD34" s="635">
        <v>20170120</v>
      </c>
      <c r="DE34" s="630"/>
      <c r="DF34" s="630"/>
      <c r="DG34" s="630"/>
      <c r="DH34" s="630"/>
      <c r="DI34" s="630"/>
      <c r="DJ34" s="630"/>
      <c r="DK34" s="631"/>
      <c r="DL34" s="635">
        <v>15023012</v>
      </c>
      <c r="DM34" s="630"/>
      <c r="DN34" s="630"/>
      <c r="DO34" s="630"/>
      <c r="DP34" s="630"/>
      <c r="DQ34" s="630"/>
      <c r="DR34" s="630"/>
      <c r="DS34" s="630"/>
      <c r="DT34" s="630"/>
      <c r="DU34" s="630"/>
      <c r="DV34" s="631"/>
      <c r="DW34" s="632">
        <v>13.7</v>
      </c>
      <c r="DX34" s="642"/>
      <c r="DY34" s="642"/>
      <c r="DZ34" s="642"/>
      <c r="EA34" s="642"/>
      <c r="EB34" s="642"/>
      <c r="EC34" s="663"/>
    </row>
    <row r="35" spans="2:133" ht="11.25" customHeight="1" x14ac:dyDescent="0.15">
      <c r="B35" s="626" t="s">
        <v>327</v>
      </c>
      <c r="C35" s="627"/>
      <c r="D35" s="627"/>
      <c r="E35" s="627"/>
      <c r="F35" s="627"/>
      <c r="G35" s="627"/>
      <c r="H35" s="627"/>
      <c r="I35" s="627"/>
      <c r="J35" s="627"/>
      <c r="K35" s="627"/>
      <c r="L35" s="627"/>
      <c r="M35" s="627"/>
      <c r="N35" s="627"/>
      <c r="O35" s="627"/>
      <c r="P35" s="627"/>
      <c r="Q35" s="628"/>
      <c r="R35" s="629">
        <v>319471</v>
      </c>
      <c r="S35" s="630"/>
      <c r="T35" s="630"/>
      <c r="U35" s="630"/>
      <c r="V35" s="630"/>
      <c r="W35" s="630"/>
      <c r="X35" s="630"/>
      <c r="Y35" s="631"/>
      <c r="Z35" s="656">
        <v>0.2</v>
      </c>
      <c r="AA35" s="656"/>
      <c r="AB35" s="656"/>
      <c r="AC35" s="656"/>
      <c r="AD35" s="657" t="s">
        <v>131</v>
      </c>
      <c r="AE35" s="657"/>
      <c r="AF35" s="657"/>
      <c r="AG35" s="657"/>
      <c r="AH35" s="657"/>
      <c r="AI35" s="657"/>
      <c r="AJ35" s="657"/>
      <c r="AK35" s="657"/>
      <c r="AL35" s="632" t="s">
        <v>131</v>
      </c>
      <c r="AM35" s="633"/>
      <c r="AN35" s="633"/>
      <c r="AO35" s="658"/>
      <c r="AP35" s="218"/>
      <c r="AQ35" s="688" t="s">
        <v>328</v>
      </c>
      <c r="AR35" s="689"/>
      <c r="AS35" s="689"/>
      <c r="AT35" s="689"/>
      <c r="AU35" s="689"/>
      <c r="AV35" s="689"/>
      <c r="AW35" s="689"/>
      <c r="AX35" s="689"/>
      <c r="AY35" s="689"/>
      <c r="AZ35" s="689"/>
      <c r="BA35" s="689"/>
      <c r="BB35" s="689"/>
      <c r="BC35" s="689"/>
      <c r="BD35" s="689"/>
      <c r="BE35" s="689"/>
      <c r="BF35" s="690"/>
      <c r="BG35" s="688" t="s">
        <v>329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330</v>
      </c>
      <c r="CE35" s="668"/>
      <c r="CF35" s="668"/>
      <c r="CG35" s="668"/>
      <c r="CH35" s="668"/>
      <c r="CI35" s="668"/>
      <c r="CJ35" s="668"/>
      <c r="CK35" s="668"/>
      <c r="CL35" s="668"/>
      <c r="CM35" s="668"/>
      <c r="CN35" s="668"/>
      <c r="CO35" s="668"/>
      <c r="CP35" s="668"/>
      <c r="CQ35" s="669"/>
      <c r="CR35" s="629">
        <v>3051820</v>
      </c>
      <c r="CS35" s="640"/>
      <c r="CT35" s="640"/>
      <c r="CU35" s="640"/>
      <c r="CV35" s="640"/>
      <c r="CW35" s="640"/>
      <c r="CX35" s="640"/>
      <c r="CY35" s="641"/>
      <c r="CZ35" s="632">
        <v>1.5</v>
      </c>
      <c r="DA35" s="642"/>
      <c r="DB35" s="642"/>
      <c r="DC35" s="643"/>
      <c r="DD35" s="635">
        <v>2247961</v>
      </c>
      <c r="DE35" s="640"/>
      <c r="DF35" s="640"/>
      <c r="DG35" s="640"/>
      <c r="DH35" s="640"/>
      <c r="DI35" s="640"/>
      <c r="DJ35" s="640"/>
      <c r="DK35" s="641"/>
      <c r="DL35" s="635">
        <v>2247961</v>
      </c>
      <c r="DM35" s="640"/>
      <c r="DN35" s="640"/>
      <c r="DO35" s="640"/>
      <c r="DP35" s="640"/>
      <c r="DQ35" s="640"/>
      <c r="DR35" s="640"/>
      <c r="DS35" s="640"/>
      <c r="DT35" s="640"/>
      <c r="DU35" s="640"/>
      <c r="DV35" s="641"/>
      <c r="DW35" s="632">
        <v>2.1</v>
      </c>
      <c r="DX35" s="642"/>
      <c r="DY35" s="642"/>
      <c r="DZ35" s="642"/>
      <c r="EA35" s="642"/>
      <c r="EB35" s="642"/>
      <c r="EC35" s="663"/>
    </row>
    <row r="36" spans="2:133" ht="11.25" customHeight="1" x14ac:dyDescent="0.15">
      <c r="B36" s="626" t="s">
        <v>331</v>
      </c>
      <c r="C36" s="627"/>
      <c r="D36" s="627"/>
      <c r="E36" s="627"/>
      <c r="F36" s="627"/>
      <c r="G36" s="627"/>
      <c r="H36" s="627"/>
      <c r="I36" s="627"/>
      <c r="J36" s="627"/>
      <c r="K36" s="627"/>
      <c r="L36" s="627"/>
      <c r="M36" s="627"/>
      <c r="N36" s="627"/>
      <c r="O36" s="627"/>
      <c r="P36" s="627"/>
      <c r="Q36" s="628"/>
      <c r="R36" s="629">
        <v>1009274</v>
      </c>
      <c r="S36" s="630"/>
      <c r="T36" s="630"/>
      <c r="U36" s="630"/>
      <c r="V36" s="630"/>
      <c r="W36" s="630"/>
      <c r="X36" s="630"/>
      <c r="Y36" s="631"/>
      <c r="Z36" s="656">
        <v>0.5</v>
      </c>
      <c r="AA36" s="656"/>
      <c r="AB36" s="656"/>
      <c r="AC36" s="656"/>
      <c r="AD36" s="657" t="s">
        <v>131</v>
      </c>
      <c r="AE36" s="657"/>
      <c r="AF36" s="657"/>
      <c r="AG36" s="657"/>
      <c r="AH36" s="657"/>
      <c r="AI36" s="657"/>
      <c r="AJ36" s="657"/>
      <c r="AK36" s="657"/>
      <c r="AL36" s="632" t="s">
        <v>131</v>
      </c>
      <c r="AM36" s="633"/>
      <c r="AN36" s="633"/>
      <c r="AO36" s="658"/>
      <c r="AP36" s="218"/>
      <c r="AQ36" s="679" t="s">
        <v>332</v>
      </c>
      <c r="AR36" s="680"/>
      <c r="AS36" s="680"/>
      <c r="AT36" s="680"/>
      <c r="AU36" s="680"/>
      <c r="AV36" s="680"/>
      <c r="AW36" s="680"/>
      <c r="AX36" s="680"/>
      <c r="AY36" s="681"/>
      <c r="AZ36" s="682">
        <v>21268168</v>
      </c>
      <c r="BA36" s="683"/>
      <c r="BB36" s="683"/>
      <c r="BC36" s="683"/>
      <c r="BD36" s="683"/>
      <c r="BE36" s="683"/>
      <c r="BF36" s="684"/>
      <c r="BG36" s="685" t="s">
        <v>333</v>
      </c>
      <c r="BH36" s="686"/>
      <c r="BI36" s="686"/>
      <c r="BJ36" s="686"/>
      <c r="BK36" s="686"/>
      <c r="BL36" s="686"/>
      <c r="BM36" s="686"/>
      <c r="BN36" s="686"/>
      <c r="BO36" s="686"/>
      <c r="BP36" s="686"/>
      <c r="BQ36" s="686"/>
      <c r="BR36" s="686"/>
      <c r="BS36" s="686"/>
      <c r="BT36" s="686"/>
      <c r="BU36" s="687"/>
      <c r="BV36" s="682">
        <v>2813125</v>
      </c>
      <c r="BW36" s="683"/>
      <c r="BX36" s="683"/>
      <c r="BY36" s="683"/>
      <c r="BZ36" s="683"/>
      <c r="CA36" s="683"/>
      <c r="CB36" s="684"/>
      <c r="CD36" s="671" t="s">
        <v>334</v>
      </c>
      <c r="CE36" s="668"/>
      <c r="CF36" s="668"/>
      <c r="CG36" s="668"/>
      <c r="CH36" s="668"/>
      <c r="CI36" s="668"/>
      <c r="CJ36" s="668"/>
      <c r="CK36" s="668"/>
      <c r="CL36" s="668"/>
      <c r="CM36" s="668"/>
      <c r="CN36" s="668"/>
      <c r="CO36" s="668"/>
      <c r="CP36" s="668"/>
      <c r="CQ36" s="669"/>
      <c r="CR36" s="629">
        <v>12100555</v>
      </c>
      <c r="CS36" s="630"/>
      <c r="CT36" s="630"/>
      <c r="CU36" s="630"/>
      <c r="CV36" s="630"/>
      <c r="CW36" s="630"/>
      <c r="CX36" s="630"/>
      <c r="CY36" s="631"/>
      <c r="CZ36" s="632">
        <v>5.9</v>
      </c>
      <c r="DA36" s="642"/>
      <c r="DB36" s="642"/>
      <c r="DC36" s="643"/>
      <c r="DD36" s="635">
        <v>10233091</v>
      </c>
      <c r="DE36" s="630"/>
      <c r="DF36" s="630"/>
      <c r="DG36" s="630"/>
      <c r="DH36" s="630"/>
      <c r="DI36" s="630"/>
      <c r="DJ36" s="630"/>
      <c r="DK36" s="631"/>
      <c r="DL36" s="635">
        <v>6274062</v>
      </c>
      <c r="DM36" s="630"/>
      <c r="DN36" s="630"/>
      <c r="DO36" s="630"/>
      <c r="DP36" s="630"/>
      <c r="DQ36" s="630"/>
      <c r="DR36" s="630"/>
      <c r="DS36" s="630"/>
      <c r="DT36" s="630"/>
      <c r="DU36" s="630"/>
      <c r="DV36" s="631"/>
      <c r="DW36" s="632">
        <v>5.7</v>
      </c>
      <c r="DX36" s="642"/>
      <c r="DY36" s="642"/>
      <c r="DZ36" s="642"/>
      <c r="EA36" s="642"/>
      <c r="EB36" s="642"/>
      <c r="EC36" s="663"/>
    </row>
    <row r="37" spans="2:133" ht="11.25" customHeight="1" x14ac:dyDescent="0.15">
      <c r="B37" s="626" t="s">
        <v>335</v>
      </c>
      <c r="C37" s="627"/>
      <c r="D37" s="627"/>
      <c r="E37" s="627"/>
      <c r="F37" s="627"/>
      <c r="G37" s="627"/>
      <c r="H37" s="627"/>
      <c r="I37" s="627"/>
      <c r="J37" s="627"/>
      <c r="K37" s="627"/>
      <c r="L37" s="627"/>
      <c r="M37" s="627"/>
      <c r="N37" s="627"/>
      <c r="O37" s="627"/>
      <c r="P37" s="627"/>
      <c r="Q37" s="628"/>
      <c r="R37" s="629">
        <v>1290738</v>
      </c>
      <c r="S37" s="630"/>
      <c r="T37" s="630"/>
      <c r="U37" s="630"/>
      <c r="V37" s="630"/>
      <c r="W37" s="630"/>
      <c r="X37" s="630"/>
      <c r="Y37" s="631"/>
      <c r="Z37" s="656">
        <v>0.6</v>
      </c>
      <c r="AA37" s="656"/>
      <c r="AB37" s="656"/>
      <c r="AC37" s="656"/>
      <c r="AD37" s="657" t="s">
        <v>131</v>
      </c>
      <c r="AE37" s="657"/>
      <c r="AF37" s="657"/>
      <c r="AG37" s="657"/>
      <c r="AH37" s="657"/>
      <c r="AI37" s="657"/>
      <c r="AJ37" s="657"/>
      <c r="AK37" s="657"/>
      <c r="AL37" s="632" t="s">
        <v>131</v>
      </c>
      <c r="AM37" s="633"/>
      <c r="AN37" s="633"/>
      <c r="AO37" s="658"/>
      <c r="AQ37" s="664" t="s">
        <v>336</v>
      </c>
      <c r="AR37" s="665"/>
      <c r="AS37" s="665"/>
      <c r="AT37" s="665"/>
      <c r="AU37" s="665"/>
      <c r="AV37" s="665"/>
      <c r="AW37" s="665"/>
      <c r="AX37" s="665"/>
      <c r="AY37" s="666"/>
      <c r="AZ37" s="629">
        <v>3537533</v>
      </c>
      <c r="BA37" s="630"/>
      <c r="BB37" s="630"/>
      <c r="BC37" s="630"/>
      <c r="BD37" s="640"/>
      <c r="BE37" s="640"/>
      <c r="BF37" s="667"/>
      <c r="BG37" s="671" t="s">
        <v>337</v>
      </c>
      <c r="BH37" s="668"/>
      <c r="BI37" s="668"/>
      <c r="BJ37" s="668"/>
      <c r="BK37" s="668"/>
      <c r="BL37" s="668"/>
      <c r="BM37" s="668"/>
      <c r="BN37" s="668"/>
      <c r="BO37" s="668"/>
      <c r="BP37" s="668"/>
      <c r="BQ37" s="668"/>
      <c r="BR37" s="668"/>
      <c r="BS37" s="668"/>
      <c r="BT37" s="668"/>
      <c r="BU37" s="669"/>
      <c r="BV37" s="629">
        <v>1901551</v>
      </c>
      <c r="BW37" s="630"/>
      <c r="BX37" s="630"/>
      <c r="BY37" s="630"/>
      <c r="BZ37" s="630"/>
      <c r="CA37" s="630"/>
      <c r="CB37" s="670"/>
      <c r="CD37" s="671" t="s">
        <v>338</v>
      </c>
      <c r="CE37" s="668"/>
      <c r="CF37" s="668"/>
      <c r="CG37" s="668"/>
      <c r="CH37" s="668"/>
      <c r="CI37" s="668"/>
      <c r="CJ37" s="668"/>
      <c r="CK37" s="668"/>
      <c r="CL37" s="668"/>
      <c r="CM37" s="668"/>
      <c r="CN37" s="668"/>
      <c r="CO37" s="668"/>
      <c r="CP37" s="668"/>
      <c r="CQ37" s="669"/>
      <c r="CR37" s="629">
        <v>36256</v>
      </c>
      <c r="CS37" s="640"/>
      <c r="CT37" s="640"/>
      <c r="CU37" s="640"/>
      <c r="CV37" s="640"/>
      <c r="CW37" s="640"/>
      <c r="CX37" s="640"/>
      <c r="CY37" s="641"/>
      <c r="CZ37" s="632">
        <v>0</v>
      </c>
      <c r="DA37" s="642"/>
      <c r="DB37" s="642"/>
      <c r="DC37" s="643"/>
      <c r="DD37" s="635">
        <v>36256</v>
      </c>
      <c r="DE37" s="640"/>
      <c r="DF37" s="640"/>
      <c r="DG37" s="640"/>
      <c r="DH37" s="640"/>
      <c r="DI37" s="640"/>
      <c r="DJ37" s="640"/>
      <c r="DK37" s="641"/>
      <c r="DL37" s="635">
        <v>15307</v>
      </c>
      <c r="DM37" s="640"/>
      <c r="DN37" s="640"/>
      <c r="DO37" s="640"/>
      <c r="DP37" s="640"/>
      <c r="DQ37" s="640"/>
      <c r="DR37" s="640"/>
      <c r="DS37" s="640"/>
      <c r="DT37" s="640"/>
      <c r="DU37" s="640"/>
      <c r="DV37" s="641"/>
      <c r="DW37" s="632">
        <v>0</v>
      </c>
      <c r="DX37" s="642"/>
      <c r="DY37" s="642"/>
      <c r="DZ37" s="642"/>
      <c r="EA37" s="642"/>
      <c r="EB37" s="642"/>
      <c r="EC37" s="663"/>
    </row>
    <row r="38" spans="2:133" ht="11.25" customHeight="1" x14ac:dyDescent="0.15">
      <c r="B38" s="626" t="s">
        <v>339</v>
      </c>
      <c r="C38" s="627"/>
      <c r="D38" s="627"/>
      <c r="E38" s="627"/>
      <c r="F38" s="627"/>
      <c r="G38" s="627"/>
      <c r="H38" s="627"/>
      <c r="I38" s="627"/>
      <c r="J38" s="627"/>
      <c r="K38" s="627"/>
      <c r="L38" s="627"/>
      <c r="M38" s="627"/>
      <c r="N38" s="627"/>
      <c r="O38" s="627"/>
      <c r="P38" s="627"/>
      <c r="Q38" s="628"/>
      <c r="R38" s="629">
        <v>3740120</v>
      </c>
      <c r="S38" s="630"/>
      <c r="T38" s="630"/>
      <c r="U38" s="630"/>
      <c r="V38" s="630"/>
      <c r="W38" s="630"/>
      <c r="X38" s="630"/>
      <c r="Y38" s="631"/>
      <c r="Z38" s="656">
        <v>1.8</v>
      </c>
      <c r="AA38" s="656"/>
      <c r="AB38" s="656"/>
      <c r="AC38" s="656"/>
      <c r="AD38" s="657" t="s">
        <v>131</v>
      </c>
      <c r="AE38" s="657"/>
      <c r="AF38" s="657"/>
      <c r="AG38" s="657"/>
      <c r="AH38" s="657"/>
      <c r="AI38" s="657"/>
      <c r="AJ38" s="657"/>
      <c r="AK38" s="657"/>
      <c r="AL38" s="632" t="s">
        <v>131</v>
      </c>
      <c r="AM38" s="633"/>
      <c r="AN38" s="633"/>
      <c r="AO38" s="658"/>
      <c r="AQ38" s="664" t="s">
        <v>340</v>
      </c>
      <c r="AR38" s="665"/>
      <c r="AS38" s="665"/>
      <c r="AT38" s="665"/>
      <c r="AU38" s="665"/>
      <c r="AV38" s="665"/>
      <c r="AW38" s="665"/>
      <c r="AX38" s="665"/>
      <c r="AY38" s="666"/>
      <c r="AZ38" s="629">
        <v>321988</v>
      </c>
      <c r="BA38" s="630"/>
      <c r="BB38" s="630"/>
      <c r="BC38" s="630"/>
      <c r="BD38" s="640"/>
      <c r="BE38" s="640"/>
      <c r="BF38" s="667"/>
      <c r="BG38" s="671" t="s">
        <v>341</v>
      </c>
      <c r="BH38" s="668"/>
      <c r="BI38" s="668"/>
      <c r="BJ38" s="668"/>
      <c r="BK38" s="668"/>
      <c r="BL38" s="668"/>
      <c r="BM38" s="668"/>
      <c r="BN38" s="668"/>
      <c r="BO38" s="668"/>
      <c r="BP38" s="668"/>
      <c r="BQ38" s="668"/>
      <c r="BR38" s="668"/>
      <c r="BS38" s="668"/>
      <c r="BT38" s="668"/>
      <c r="BU38" s="669"/>
      <c r="BV38" s="629">
        <v>57980</v>
      </c>
      <c r="BW38" s="630"/>
      <c r="BX38" s="630"/>
      <c r="BY38" s="630"/>
      <c r="BZ38" s="630"/>
      <c r="CA38" s="630"/>
      <c r="CB38" s="670"/>
      <c r="CD38" s="671" t="s">
        <v>342</v>
      </c>
      <c r="CE38" s="668"/>
      <c r="CF38" s="668"/>
      <c r="CG38" s="668"/>
      <c r="CH38" s="668"/>
      <c r="CI38" s="668"/>
      <c r="CJ38" s="668"/>
      <c r="CK38" s="668"/>
      <c r="CL38" s="668"/>
      <c r="CM38" s="668"/>
      <c r="CN38" s="668"/>
      <c r="CO38" s="668"/>
      <c r="CP38" s="668"/>
      <c r="CQ38" s="669"/>
      <c r="CR38" s="629">
        <v>17531993</v>
      </c>
      <c r="CS38" s="630"/>
      <c r="CT38" s="630"/>
      <c r="CU38" s="630"/>
      <c r="CV38" s="630"/>
      <c r="CW38" s="630"/>
      <c r="CX38" s="630"/>
      <c r="CY38" s="631"/>
      <c r="CZ38" s="632">
        <v>8.6</v>
      </c>
      <c r="DA38" s="642"/>
      <c r="DB38" s="642"/>
      <c r="DC38" s="643"/>
      <c r="DD38" s="635">
        <v>14176540</v>
      </c>
      <c r="DE38" s="630"/>
      <c r="DF38" s="630"/>
      <c r="DG38" s="630"/>
      <c r="DH38" s="630"/>
      <c r="DI38" s="630"/>
      <c r="DJ38" s="630"/>
      <c r="DK38" s="631"/>
      <c r="DL38" s="635">
        <v>12675286</v>
      </c>
      <c r="DM38" s="630"/>
      <c r="DN38" s="630"/>
      <c r="DO38" s="630"/>
      <c r="DP38" s="630"/>
      <c r="DQ38" s="630"/>
      <c r="DR38" s="630"/>
      <c r="DS38" s="630"/>
      <c r="DT38" s="630"/>
      <c r="DU38" s="630"/>
      <c r="DV38" s="631"/>
      <c r="DW38" s="632">
        <v>11.6</v>
      </c>
      <c r="DX38" s="642"/>
      <c r="DY38" s="642"/>
      <c r="DZ38" s="642"/>
      <c r="EA38" s="642"/>
      <c r="EB38" s="642"/>
      <c r="EC38" s="663"/>
    </row>
    <row r="39" spans="2:133" ht="11.25" customHeight="1" x14ac:dyDescent="0.15">
      <c r="B39" s="626" t="s">
        <v>343</v>
      </c>
      <c r="C39" s="627"/>
      <c r="D39" s="627"/>
      <c r="E39" s="627"/>
      <c r="F39" s="627"/>
      <c r="G39" s="627"/>
      <c r="H39" s="627"/>
      <c r="I39" s="627"/>
      <c r="J39" s="627"/>
      <c r="K39" s="627"/>
      <c r="L39" s="627"/>
      <c r="M39" s="627"/>
      <c r="N39" s="627"/>
      <c r="O39" s="627"/>
      <c r="P39" s="627"/>
      <c r="Q39" s="628"/>
      <c r="R39" s="629">
        <v>5216704</v>
      </c>
      <c r="S39" s="630"/>
      <c r="T39" s="630"/>
      <c r="U39" s="630"/>
      <c r="V39" s="630"/>
      <c r="W39" s="630"/>
      <c r="X39" s="630"/>
      <c r="Y39" s="631"/>
      <c r="Z39" s="656">
        <v>2.5</v>
      </c>
      <c r="AA39" s="656"/>
      <c r="AB39" s="656"/>
      <c r="AC39" s="656"/>
      <c r="AD39" s="657">
        <v>555638</v>
      </c>
      <c r="AE39" s="657"/>
      <c r="AF39" s="657"/>
      <c r="AG39" s="657"/>
      <c r="AH39" s="657"/>
      <c r="AI39" s="657"/>
      <c r="AJ39" s="657"/>
      <c r="AK39" s="657"/>
      <c r="AL39" s="632">
        <v>0.5</v>
      </c>
      <c r="AM39" s="633"/>
      <c r="AN39" s="633"/>
      <c r="AO39" s="658"/>
      <c r="AQ39" s="664" t="s">
        <v>344</v>
      </c>
      <c r="AR39" s="665"/>
      <c r="AS39" s="665"/>
      <c r="AT39" s="665"/>
      <c r="AU39" s="665"/>
      <c r="AV39" s="665"/>
      <c r="AW39" s="665"/>
      <c r="AX39" s="665"/>
      <c r="AY39" s="666"/>
      <c r="AZ39" s="629" t="s">
        <v>131</v>
      </c>
      <c r="BA39" s="630"/>
      <c r="BB39" s="630"/>
      <c r="BC39" s="630"/>
      <c r="BD39" s="640"/>
      <c r="BE39" s="640"/>
      <c r="BF39" s="667"/>
      <c r="BG39" s="671" t="s">
        <v>345</v>
      </c>
      <c r="BH39" s="668"/>
      <c r="BI39" s="668"/>
      <c r="BJ39" s="668"/>
      <c r="BK39" s="668"/>
      <c r="BL39" s="668"/>
      <c r="BM39" s="668"/>
      <c r="BN39" s="668"/>
      <c r="BO39" s="668"/>
      <c r="BP39" s="668"/>
      <c r="BQ39" s="668"/>
      <c r="BR39" s="668"/>
      <c r="BS39" s="668"/>
      <c r="BT39" s="668"/>
      <c r="BU39" s="669"/>
      <c r="BV39" s="629">
        <v>85465</v>
      </c>
      <c r="BW39" s="630"/>
      <c r="BX39" s="630"/>
      <c r="BY39" s="630"/>
      <c r="BZ39" s="630"/>
      <c r="CA39" s="630"/>
      <c r="CB39" s="670"/>
      <c r="CD39" s="671" t="s">
        <v>346</v>
      </c>
      <c r="CE39" s="668"/>
      <c r="CF39" s="668"/>
      <c r="CG39" s="668"/>
      <c r="CH39" s="668"/>
      <c r="CI39" s="668"/>
      <c r="CJ39" s="668"/>
      <c r="CK39" s="668"/>
      <c r="CL39" s="668"/>
      <c r="CM39" s="668"/>
      <c r="CN39" s="668"/>
      <c r="CO39" s="668"/>
      <c r="CP39" s="668"/>
      <c r="CQ39" s="669"/>
      <c r="CR39" s="629">
        <v>586453</v>
      </c>
      <c r="CS39" s="640"/>
      <c r="CT39" s="640"/>
      <c r="CU39" s="640"/>
      <c r="CV39" s="640"/>
      <c r="CW39" s="640"/>
      <c r="CX39" s="640"/>
      <c r="CY39" s="641"/>
      <c r="CZ39" s="632">
        <v>0.3</v>
      </c>
      <c r="DA39" s="642"/>
      <c r="DB39" s="642"/>
      <c r="DC39" s="643"/>
      <c r="DD39" s="635">
        <v>485452</v>
      </c>
      <c r="DE39" s="640"/>
      <c r="DF39" s="640"/>
      <c r="DG39" s="640"/>
      <c r="DH39" s="640"/>
      <c r="DI39" s="640"/>
      <c r="DJ39" s="640"/>
      <c r="DK39" s="641"/>
      <c r="DL39" s="635" t="s">
        <v>131</v>
      </c>
      <c r="DM39" s="640"/>
      <c r="DN39" s="640"/>
      <c r="DO39" s="640"/>
      <c r="DP39" s="640"/>
      <c r="DQ39" s="640"/>
      <c r="DR39" s="640"/>
      <c r="DS39" s="640"/>
      <c r="DT39" s="640"/>
      <c r="DU39" s="640"/>
      <c r="DV39" s="641"/>
      <c r="DW39" s="632" t="s">
        <v>131</v>
      </c>
      <c r="DX39" s="642"/>
      <c r="DY39" s="642"/>
      <c r="DZ39" s="642"/>
      <c r="EA39" s="642"/>
      <c r="EB39" s="642"/>
      <c r="EC39" s="663"/>
    </row>
    <row r="40" spans="2:133" ht="11.25" customHeight="1" x14ac:dyDescent="0.15">
      <c r="B40" s="626" t="s">
        <v>347</v>
      </c>
      <c r="C40" s="627"/>
      <c r="D40" s="627"/>
      <c r="E40" s="627"/>
      <c r="F40" s="627"/>
      <c r="G40" s="627"/>
      <c r="H40" s="627"/>
      <c r="I40" s="627"/>
      <c r="J40" s="627"/>
      <c r="K40" s="627"/>
      <c r="L40" s="627"/>
      <c r="M40" s="627"/>
      <c r="N40" s="627"/>
      <c r="O40" s="627"/>
      <c r="P40" s="627"/>
      <c r="Q40" s="628"/>
      <c r="R40" s="629">
        <v>14347100</v>
      </c>
      <c r="S40" s="630"/>
      <c r="T40" s="630"/>
      <c r="U40" s="630"/>
      <c r="V40" s="630"/>
      <c r="W40" s="630"/>
      <c r="X40" s="630"/>
      <c r="Y40" s="631"/>
      <c r="Z40" s="656">
        <v>6.8</v>
      </c>
      <c r="AA40" s="656"/>
      <c r="AB40" s="656"/>
      <c r="AC40" s="656"/>
      <c r="AD40" s="657" t="s">
        <v>131</v>
      </c>
      <c r="AE40" s="657"/>
      <c r="AF40" s="657"/>
      <c r="AG40" s="657"/>
      <c r="AH40" s="657"/>
      <c r="AI40" s="657"/>
      <c r="AJ40" s="657"/>
      <c r="AK40" s="657"/>
      <c r="AL40" s="632" t="s">
        <v>131</v>
      </c>
      <c r="AM40" s="633"/>
      <c r="AN40" s="633"/>
      <c r="AO40" s="658"/>
      <c r="AQ40" s="664" t="s">
        <v>348</v>
      </c>
      <c r="AR40" s="665"/>
      <c r="AS40" s="665"/>
      <c r="AT40" s="665"/>
      <c r="AU40" s="665"/>
      <c r="AV40" s="665"/>
      <c r="AW40" s="665"/>
      <c r="AX40" s="665"/>
      <c r="AY40" s="666"/>
      <c r="AZ40" s="629" t="s">
        <v>131</v>
      </c>
      <c r="BA40" s="630"/>
      <c r="BB40" s="630"/>
      <c r="BC40" s="630"/>
      <c r="BD40" s="640"/>
      <c r="BE40" s="640"/>
      <c r="BF40" s="667"/>
      <c r="BG40" s="672" t="s">
        <v>349</v>
      </c>
      <c r="BH40" s="673"/>
      <c r="BI40" s="673"/>
      <c r="BJ40" s="673"/>
      <c r="BK40" s="673"/>
      <c r="BL40" s="363"/>
      <c r="BM40" s="668" t="s">
        <v>350</v>
      </c>
      <c r="BN40" s="668"/>
      <c r="BO40" s="668"/>
      <c r="BP40" s="668"/>
      <c r="BQ40" s="668"/>
      <c r="BR40" s="668"/>
      <c r="BS40" s="668"/>
      <c r="BT40" s="668"/>
      <c r="BU40" s="669"/>
      <c r="BV40" s="629">
        <v>92</v>
      </c>
      <c r="BW40" s="630"/>
      <c r="BX40" s="630"/>
      <c r="BY40" s="630"/>
      <c r="BZ40" s="630"/>
      <c r="CA40" s="630"/>
      <c r="CB40" s="670"/>
      <c r="CD40" s="671" t="s">
        <v>351</v>
      </c>
      <c r="CE40" s="668"/>
      <c r="CF40" s="668"/>
      <c r="CG40" s="668"/>
      <c r="CH40" s="668"/>
      <c r="CI40" s="668"/>
      <c r="CJ40" s="668"/>
      <c r="CK40" s="668"/>
      <c r="CL40" s="668"/>
      <c r="CM40" s="668"/>
      <c r="CN40" s="668"/>
      <c r="CO40" s="668"/>
      <c r="CP40" s="668"/>
      <c r="CQ40" s="669"/>
      <c r="CR40" s="629">
        <v>3517035</v>
      </c>
      <c r="CS40" s="630"/>
      <c r="CT40" s="630"/>
      <c r="CU40" s="630"/>
      <c r="CV40" s="630"/>
      <c r="CW40" s="630"/>
      <c r="CX40" s="630"/>
      <c r="CY40" s="631"/>
      <c r="CZ40" s="632">
        <v>1.7</v>
      </c>
      <c r="DA40" s="642"/>
      <c r="DB40" s="642"/>
      <c r="DC40" s="643"/>
      <c r="DD40" s="635">
        <v>141607</v>
      </c>
      <c r="DE40" s="630"/>
      <c r="DF40" s="630"/>
      <c r="DG40" s="630"/>
      <c r="DH40" s="630"/>
      <c r="DI40" s="630"/>
      <c r="DJ40" s="630"/>
      <c r="DK40" s="631"/>
      <c r="DL40" s="635" t="s">
        <v>131</v>
      </c>
      <c r="DM40" s="630"/>
      <c r="DN40" s="630"/>
      <c r="DO40" s="630"/>
      <c r="DP40" s="630"/>
      <c r="DQ40" s="630"/>
      <c r="DR40" s="630"/>
      <c r="DS40" s="630"/>
      <c r="DT40" s="630"/>
      <c r="DU40" s="630"/>
      <c r="DV40" s="631"/>
      <c r="DW40" s="632" t="s">
        <v>131</v>
      </c>
      <c r="DX40" s="642"/>
      <c r="DY40" s="642"/>
      <c r="DZ40" s="642"/>
      <c r="EA40" s="642"/>
      <c r="EB40" s="642"/>
      <c r="EC40" s="663"/>
    </row>
    <row r="41" spans="2:133" ht="11.25" customHeight="1" x14ac:dyDescent="0.15">
      <c r="B41" s="626" t="s">
        <v>352</v>
      </c>
      <c r="C41" s="627"/>
      <c r="D41" s="627"/>
      <c r="E41" s="627"/>
      <c r="F41" s="627"/>
      <c r="G41" s="627"/>
      <c r="H41" s="627"/>
      <c r="I41" s="627"/>
      <c r="J41" s="627"/>
      <c r="K41" s="627"/>
      <c r="L41" s="627"/>
      <c r="M41" s="627"/>
      <c r="N41" s="627"/>
      <c r="O41" s="627"/>
      <c r="P41" s="627"/>
      <c r="Q41" s="628"/>
      <c r="R41" s="629" t="s">
        <v>131</v>
      </c>
      <c r="S41" s="630"/>
      <c r="T41" s="630"/>
      <c r="U41" s="630"/>
      <c r="V41" s="630"/>
      <c r="W41" s="630"/>
      <c r="X41" s="630"/>
      <c r="Y41" s="631"/>
      <c r="Z41" s="656" t="s">
        <v>131</v>
      </c>
      <c r="AA41" s="656"/>
      <c r="AB41" s="656"/>
      <c r="AC41" s="656"/>
      <c r="AD41" s="657" t="s">
        <v>131</v>
      </c>
      <c r="AE41" s="657"/>
      <c r="AF41" s="657"/>
      <c r="AG41" s="657"/>
      <c r="AH41" s="657"/>
      <c r="AI41" s="657"/>
      <c r="AJ41" s="657"/>
      <c r="AK41" s="657"/>
      <c r="AL41" s="632" t="s">
        <v>131</v>
      </c>
      <c r="AM41" s="633"/>
      <c r="AN41" s="633"/>
      <c r="AO41" s="658"/>
      <c r="AQ41" s="664" t="s">
        <v>353</v>
      </c>
      <c r="AR41" s="665"/>
      <c r="AS41" s="665"/>
      <c r="AT41" s="665"/>
      <c r="AU41" s="665"/>
      <c r="AV41" s="665"/>
      <c r="AW41" s="665"/>
      <c r="AX41" s="665"/>
      <c r="AY41" s="666"/>
      <c r="AZ41" s="629">
        <v>4317761</v>
      </c>
      <c r="BA41" s="630"/>
      <c r="BB41" s="630"/>
      <c r="BC41" s="630"/>
      <c r="BD41" s="640"/>
      <c r="BE41" s="640"/>
      <c r="BF41" s="667"/>
      <c r="BG41" s="672"/>
      <c r="BH41" s="673"/>
      <c r="BI41" s="673"/>
      <c r="BJ41" s="673"/>
      <c r="BK41" s="673"/>
      <c r="BL41" s="363"/>
      <c r="BM41" s="668" t="s">
        <v>354</v>
      </c>
      <c r="BN41" s="668"/>
      <c r="BO41" s="668"/>
      <c r="BP41" s="668"/>
      <c r="BQ41" s="668"/>
      <c r="BR41" s="668"/>
      <c r="BS41" s="668"/>
      <c r="BT41" s="668"/>
      <c r="BU41" s="669"/>
      <c r="BV41" s="629" t="s">
        <v>131</v>
      </c>
      <c r="BW41" s="630"/>
      <c r="BX41" s="630"/>
      <c r="BY41" s="630"/>
      <c r="BZ41" s="630"/>
      <c r="CA41" s="630"/>
      <c r="CB41" s="670"/>
      <c r="CD41" s="671" t="s">
        <v>355</v>
      </c>
      <c r="CE41" s="668"/>
      <c r="CF41" s="668"/>
      <c r="CG41" s="668"/>
      <c r="CH41" s="668"/>
      <c r="CI41" s="668"/>
      <c r="CJ41" s="668"/>
      <c r="CK41" s="668"/>
      <c r="CL41" s="668"/>
      <c r="CM41" s="668"/>
      <c r="CN41" s="668"/>
      <c r="CO41" s="668"/>
      <c r="CP41" s="668"/>
      <c r="CQ41" s="669"/>
      <c r="CR41" s="629" t="s">
        <v>131</v>
      </c>
      <c r="CS41" s="640"/>
      <c r="CT41" s="640"/>
      <c r="CU41" s="640"/>
      <c r="CV41" s="640"/>
      <c r="CW41" s="640"/>
      <c r="CX41" s="640"/>
      <c r="CY41" s="641"/>
      <c r="CZ41" s="632" t="s">
        <v>131</v>
      </c>
      <c r="DA41" s="642"/>
      <c r="DB41" s="642"/>
      <c r="DC41" s="643"/>
      <c r="DD41" s="635" t="s">
        <v>131</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356</v>
      </c>
      <c r="C42" s="627"/>
      <c r="D42" s="627"/>
      <c r="E42" s="627"/>
      <c r="F42" s="627"/>
      <c r="G42" s="627"/>
      <c r="H42" s="627"/>
      <c r="I42" s="627"/>
      <c r="J42" s="627"/>
      <c r="K42" s="627"/>
      <c r="L42" s="627"/>
      <c r="M42" s="627"/>
      <c r="N42" s="627"/>
      <c r="O42" s="627"/>
      <c r="P42" s="627"/>
      <c r="Q42" s="628"/>
      <c r="R42" s="629" t="s">
        <v>131</v>
      </c>
      <c r="S42" s="630"/>
      <c r="T42" s="630"/>
      <c r="U42" s="630"/>
      <c r="V42" s="630"/>
      <c r="W42" s="630"/>
      <c r="X42" s="630"/>
      <c r="Y42" s="631"/>
      <c r="Z42" s="656" t="s">
        <v>131</v>
      </c>
      <c r="AA42" s="656"/>
      <c r="AB42" s="656"/>
      <c r="AC42" s="656"/>
      <c r="AD42" s="657" t="s">
        <v>131</v>
      </c>
      <c r="AE42" s="657"/>
      <c r="AF42" s="657"/>
      <c r="AG42" s="657"/>
      <c r="AH42" s="657"/>
      <c r="AI42" s="657"/>
      <c r="AJ42" s="657"/>
      <c r="AK42" s="657"/>
      <c r="AL42" s="632" t="s">
        <v>131</v>
      </c>
      <c r="AM42" s="633"/>
      <c r="AN42" s="633"/>
      <c r="AO42" s="658"/>
      <c r="AQ42" s="676" t="s">
        <v>357</v>
      </c>
      <c r="AR42" s="677"/>
      <c r="AS42" s="677"/>
      <c r="AT42" s="677"/>
      <c r="AU42" s="677"/>
      <c r="AV42" s="677"/>
      <c r="AW42" s="677"/>
      <c r="AX42" s="677"/>
      <c r="AY42" s="678"/>
      <c r="AZ42" s="609">
        <v>13090886</v>
      </c>
      <c r="BA42" s="644"/>
      <c r="BB42" s="644"/>
      <c r="BC42" s="644"/>
      <c r="BD42" s="610"/>
      <c r="BE42" s="610"/>
      <c r="BF42" s="659"/>
      <c r="BG42" s="674"/>
      <c r="BH42" s="675"/>
      <c r="BI42" s="675"/>
      <c r="BJ42" s="675"/>
      <c r="BK42" s="675"/>
      <c r="BL42" s="364"/>
      <c r="BM42" s="660" t="s">
        <v>358</v>
      </c>
      <c r="BN42" s="660"/>
      <c r="BO42" s="660"/>
      <c r="BP42" s="660"/>
      <c r="BQ42" s="660"/>
      <c r="BR42" s="660"/>
      <c r="BS42" s="660"/>
      <c r="BT42" s="660"/>
      <c r="BU42" s="661"/>
      <c r="BV42" s="609">
        <v>410</v>
      </c>
      <c r="BW42" s="644"/>
      <c r="BX42" s="644"/>
      <c r="BY42" s="644"/>
      <c r="BZ42" s="644"/>
      <c r="CA42" s="644"/>
      <c r="CB42" s="662"/>
      <c r="CD42" s="626" t="s">
        <v>359</v>
      </c>
      <c r="CE42" s="627"/>
      <c r="CF42" s="627"/>
      <c r="CG42" s="627"/>
      <c r="CH42" s="627"/>
      <c r="CI42" s="627"/>
      <c r="CJ42" s="627"/>
      <c r="CK42" s="627"/>
      <c r="CL42" s="627"/>
      <c r="CM42" s="627"/>
      <c r="CN42" s="627"/>
      <c r="CO42" s="627"/>
      <c r="CP42" s="627"/>
      <c r="CQ42" s="628"/>
      <c r="CR42" s="629">
        <v>19990969</v>
      </c>
      <c r="CS42" s="640"/>
      <c r="CT42" s="640"/>
      <c r="CU42" s="640"/>
      <c r="CV42" s="640"/>
      <c r="CW42" s="640"/>
      <c r="CX42" s="640"/>
      <c r="CY42" s="641"/>
      <c r="CZ42" s="632">
        <v>9.8000000000000007</v>
      </c>
      <c r="DA42" s="642"/>
      <c r="DB42" s="642"/>
      <c r="DC42" s="643"/>
      <c r="DD42" s="635">
        <v>8070937</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360</v>
      </c>
      <c r="C43" s="627"/>
      <c r="D43" s="627"/>
      <c r="E43" s="627"/>
      <c r="F43" s="627"/>
      <c r="G43" s="627"/>
      <c r="H43" s="627"/>
      <c r="I43" s="627"/>
      <c r="J43" s="627"/>
      <c r="K43" s="627"/>
      <c r="L43" s="627"/>
      <c r="M43" s="627"/>
      <c r="N43" s="627"/>
      <c r="O43" s="627"/>
      <c r="P43" s="627"/>
      <c r="Q43" s="628"/>
      <c r="R43" s="629">
        <v>7030800</v>
      </c>
      <c r="S43" s="630"/>
      <c r="T43" s="630"/>
      <c r="U43" s="630"/>
      <c r="V43" s="630"/>
      <c r="W43" s="630"/>
      <c r="X43" s="630"/>
      <c r="Y43" s="631"/>
      <c r="Z43" s="656">
        <v>3.3</v>
      </c>
      <c r="AA43" s="656"/>
      <c r="AB43" s="656"/>
      <c r="AC43" s="656"/>
      <c r="AD43" s="657" t="s">
        <v>131</v>
      </c>
      <c r="AE43" s="657"/>
      <c r="AF43" s="657"/>
      <c r="AG43" s="657"/>
      <c r="AH43" s="657"/>
      <c r="AI43" s="657"/>
      <c r="AJ43" s="657"/>
      <c r="AK43" s="657"/>
      <c r="AL43" s="632" t="s">
        <v>131</v>
      </c>
      <c r="AM43" s="633"/>
      <c r="AN43" s="633"/>
      <c r="AO43" s="658"/>
      <c r="BV43" s="219"/>
      <c r="BW43" s="219"/>
      <c r="BX43" s="219"/>
      <c r="BY43" s="219"/>
      <c r="BZ43" s="219"/>
      <c r="CA43" s="219"/>
      <c r="CB43" s="219"/>
      <c r="CD43" s="626" t="s">
        <v>361</v>
      </c>
      <c r="CE43" s="627"/>
      <c r="CF43" s="627"/>
      <c r="CG43" s="627"/>
      <c r="CH43" s="627"/>
      <c r="CI43" s="627"/>
      <c r="CJ43" s="627"/>
      <c r="CK43" s="627"/>
      <c r="CL43" s="627"/>
      <c r="CM43" s="627"/>
      <c r="CN43" s="627"/>
      <c r="CO43" s="627"/>
      <c r="CP43" s="627"/>
      <c r="CQ43" s="628"/>
      <c r="CR43" s="629">
        <v>269916</v>
      </c>
      <c r="CS43" s="640"/>
      <c r="CT43" s="640"/>
      <c r="CU43" s="640"/>
      <c r="CV43" s="640"/>
      <c r="CW43" s="640"/>
      <c r="CX43" s="640"/>
      <c r="CY43" s="641"/>
      <c r="CZ43" s="632">
        <v>0.1</v>
      </c>
      <c r="DA43" s="642"/>
      <c r="DB43" s="642"/>
      <c r="DC43" s="643"/>
      <c r="DD43" s="635">
        <v>269916</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362</v>
      </c>
      <c r="C44" s="607"/>
      <c r="D44" s="607"/>
      <c r="E44" s="607"/>
      <c r="F44" s="607"/>
      <c r="G44" s="607"/>
      <c r="H44" s="607"/>
      <c r="I44" s="607"/>
      <c r="J44" s="607"/>
      <c r="K44" s="607"/>
      <c r="L44" s="607"/>
      <c r="M44" s="607"/>
      <c r="N44" s="607"/>
      <c r="O44" s="607"/>
      <c r="P44" s="607"/>
      <c r="Q44" s="608"/>
      <c r="R44" s="609">
        <v>211871280</v>
      </c>
      <c r="S44" s="644"/>
      <c r="T44" s="644"/>
      <c r="U44" s="644"/>
      <c r="V44" s="644"/>
      <c r="W44" s="644"/>
      <c r="X44" s="644"/>
      <c r="Y44" s="645"/>
      <c r="Z44" s="646">
        <v>100</v>
      </c>
      <c r="AA44" s="646"/>
      <c r="AB44" s="646"/>
      <c r="AC44" s="646"/>
      <c r="AD44" s="647">
        <v>102349371</v>
      </c>
      <c r="AE44" s="647"/>
      <c r="AF44" s="647"/>
      <c r="AG44" s="647"/>
      <c r="AH44" s="647"/>
      <c r="AI44" s="647"/>
      <c r="AJ44" s="647"/>
      <c r="AK44" s="647"/>
      <c r="AL44" s="612">
        <v>100</v>
      </c>
      <c r="AM44" s="648"/>
      <c r="AN44" s="648"/>
      <c r="AO44" s="649"/>
      <c r="CD44" s="650" t="s">
        <v>309</v>
      </c>
      <c r="CE44" s="651"/>
      <c r="CF44" s="626" t="s">
        <v>363</v>
      </c>
      <c r="CG44" s="627"/>
      <c r="CH44" s="627"/>
      <c r="CI44" s="627"/>
      <c r="CJ44" s="627"/>
      <c r="CK44" s="627"/>
      <c r="CL44" s="627"/>
      <c r="CM44" s="627"/>
      <c r="CN44" s="627"/>
      <c r="CO44" s="627"/>
      <c r="CP44" s="627"/>
      <c r="CQ44" s="628"/>
      <c r="CR44" s="629">
        <v>19831913</v>
      </c>
      <c r="CS44" s="630"/>
      <c r="CT44" s="630"/>
      <c r="CU44" s="630"/>
      <c r="CV44" s="630"/>
      <c r="CW44" s="630"/>
      <c r="CX44" s="630"/>
      <c r="CY44" s="631"/>
      <c r="CZ44" s="632">
        <v>9.6999999999999993</v>
      </c>
      <c r="DA44" s="633"/>
      <c r="DB44" s="633"/>
      <c r="DC44" s="634"/>
      <c r="DD44" s="635">
        <v>8029534</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364</v>
      </c>
      <c r="CG45" s="627"/>
      <c r="CH45" s="627"/>
      <c r="CI45" s="627"/>
      <c r="CJ45" s="627"/>
      <c r="CK45" s="627"/>
      <c r="CL45" s="627"/>
      <c r="CM45" s="627"/>
      <c r="CN45" s="627"/>
      <c r="CO45" s="627"/>
      <c r="CP45" s="627"/>
      <c r="CQ45" s="628"/>
      <c r="CR45" s="629">
        <v>8617648</v>
      </c>
      <c r="CS45" s="640"/>
      <c r="CT45" s="640"/>
      <c r="CU45" s="640"/>
      <c r="CV45" s="640"/>
      <c r="CW45" s="640"/>
      <c r="CX45" s="640"/>
      <c r="CY45" s="641"/>
      <c r="CZ45" s="632">
        <v>4.2</v>
      </c>
      <c r="DA45" s="642"/>
      <c r="DB45" s="642"/>
      <c r="DC45" s="643"/>
      <c r="DD45" s="635">
        <v>949925</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366</v>
      </c>
      <c r="CG46" s="627"/>
      <c r="CH46" s="627"/>
      <c r="CI46" s="627"/>
      <c r="CJ46" s="627"/>
      <c r="CK46" s="627"/>
      <c r="CL46" s="627"/>
      <c r="CM46" s="627"/>
      <c r="CN46" s="627"/>
      <c r="CO46" s="627"/>
      <c r="CP46" s="627"/>
      <c r="CQ46" s="628"/>
      <c r="CR46" s="629">
        <v>10097252</v>
      </c>
      <c r="CS46" s="630"/>
      <c r="CT46" s="630"/>
      <c r="CU46" s="630"/>
      <c r="CV46" s="630"/>
      <c r="CW46" s="630"/>
      <c r="CX46" s="630"/>
      <c r="CY46" s="631"/>
      <c r="CZ46" s="632">
        <v>4.9000000000000004</v>
      </c>
      <c r="DA46" s="633"/>
      <c r="DB46" s="633"/>
      <c r="DC46" s="634"/>
      <c r="DD46" s="635">
        <v>6804596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367</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368</v>
      </c>
      <c r="CG47" s="627"/>
      <c r="CH47" s="627"/>
      <c r="CI47" s="627"/>
      <c r="CJ47" s="627"/>
      <c r="CK47" s="627"/>
      <c r="CL47" s="627"/>
      <c r="CM47" s="627"/>
      <c r="CN47" s="627"/>
      <c r="CO47" s="627"/>
      <c r="CP47" s="627"/>
      <c r="CQ47" s="628"/>
      <c r="CR47" s="629">
        <v>159056</v>
      </c>
      <c r="CS47" s="640"/>
      <c r="CT47" s="640"/>
      <c r="CU47" s="640"/>
      <c r="CV47" s="640"/>
      <c r="CW47" s="640"/>
      <c r="CX47" s="640"/>
      <c r="CY47" s="641"/>
      <c r="CZ47" s="632">
        <v>0.1</v>
      </c>
      <c r="DA47" s="642"/>
      <c r="DB47" s="642"/>
      <c r="DC47" s="643"/>
      <c r="DD47" s="635">
        <v>41403</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369</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370</v>
      </c>
      <c r="CG48" s="627"/>
      <c r="CH48" s="627"/>
      <c r="CI48" s="627"/>
      <c r="CJ48" s="627"/>
      <c r="CK48" s="627"/>
      <c r="CL48" s="627"/>
      <c r="CM48" s="627"/>
      <c r="CN48" s="627"/>
      <c r="CO48" s="627"/>
      <c r="CP48" s="627"/>
      <c r="CQ48" s="628"/>
      <c r="CR48" s="629" t="s">
        <v>131</v>
      </c>
      <c r="CS48" s="630"/>
      <c r="CT48" s="630"/>
      <c r="CU48" s="630"/>
      <c r="CV48" s="630"/>
      <c r="CW48" s="630"/>
      <c r="CX48" s="630"/>
      <c r="CY48" s="631"/>
      <c r="CZ48" s="632" t="s">
        <v>131</v>
      </c>
      <c r="DA48" s="633"/>
      <c r="DB48" s="633"/>
      <c r="DC48" s="634"/>
      <c r="DD48" s="635" t="s">
        <v>131</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371</v>
      </c>
      <c r="CE49" s="607"/>
      <c r="CF49" s="607"/>
      <c r="CG49" s="607"/>
      <c r="CH49" s="607"/>
      <c r="CI49" s="607"/>
      <c r="CJ49" s="607"/>
      <c r="CK49" s="607"/>
      <c r="CL49" s="607"/>
      <c r="CM49" s="607"/>
      <c r="CN49" s="607"/>
      <c r="CO49" s="607"/>
      <c r="CP49" s="607"/>
      <c r="CQ49" s="608"/>
      <c r="CR49" s="609">
        <v>204473548</v>
      </c>
      <c r="CS49" s="610"/>
      <c r="CT49" s="610"/>
      <c r="CU49" s="610"/>
      <c r="CV49" s="610"/>
      <c r="CW49" s="610"/>
      <c r="CX49" s="610"/>
      <c r="CY49" s="611"/>
      <c r="CZ49" s="612">
        <v>100</v>
      </c>
      <c r="DA49" s="613"/>
      <c r="DB49" s="613"/>
      <c r="DC49" s="614"/>
      <c r="DD49" s="615">
        <v>119978674</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uJR0BJEcWwA2E/utkRb0qFWkENzTsiCrQnXpHj2Pl7cp6d2sqgP8tRijIOfHxGNiN0kxTgoQqYfM5U19YDCRXQ==" saltValue="dR1r2/HJrsYDCaz1L5NY8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372</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373</v>
      </c>
      <c r="DK2" s="1120"/>
      <c r="DL2" s="1120"/>
      <c r="DM2" s="1120"/>
      <c r="DN2" s="1120"/>
      <c r="DO2" s="1121"/>
      <c r="DP2" s="224"/>
      <c r="DQ2" s="1119" t="s">
        <v>374</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375</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9" t="s">
        <v>376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377</v>
      </c>
      <c r="B5" s="1025"/>
      <c r="C5" s="1025"/>
      <c r="D5" s="1025"/>
      <c r="E5" s="1025"/>
      <c r="F5" s="1025"/>
      <c r="G5" s="1025"/>
      <c r="H5" s="1025"/>
      <c r="I5" s="1025"/>
      <c r="J5" s="1025"/>
      <c r="K5" s="1025"/>
      <c r="L5" s="1025"/>
      <c r="M5" s="1025"/>
      <c r="N5" s="1025"/>
      <c r="O5" s="1025"/>
      <c r="P5" s="1026"/>
      <c r="Q5" s="1030" t="s">
        <v>378</v>
      </c>
      <c r="R5" s="1031"/>
      <c r="S5" s="1031"/>
      <c r="T5" s="1031"/>
      <c r="U5" s="1032"/>
      <c r="V5" s="1030" t="s">
        <v>379</v>
      </c>
      <c r="W5" s="1031"/>
      <c r="X5" s="1031"/>
      <c r="Y5" s="1031"/>
      <c r="Z5" s="1032"/>
      <c r="AA5" s="1030" t="s">
        <v>380</v>
      </c>
      <c r="AB5" s="1031"/>
      <c r="AC5" s="1031"/>
      <c r="AD5" s="1031"/>
      <c r="AE5" s="1031"/>
      <c r="AF5" s="1122" t="s">
        <v>381</v>
      </c>
      <c r="AG5" s="1031"/>
      <c r="AH5" s="1031"/>
      <c r="AI5" s="1031"/>
      <c r="AJ5" s="1044"/>
      <c r="AK5" s="1031" t="s">
        <v>382</v>
      </c>
      <c r="AL5" s="1031"/>
      <c r="AM5" s="1031"/>
      <c r="AN5" s="1031"/>
      <c r="AO5" s="1032"/>
      <c r="AP5" s="1030" t="s">
        <v>383</v>
      </c>
      <c r="AQ5" s="1031"/>
      <c r="AR5" s="1031"/>
      <c r="AS5" s="1031"/>
      <c r="AT5" s="1032"/>
      <c r="AU5" s="1030" t="s">
        <v>384</v>
      </c>
      <c r="AV5" s="1031"/>
      <c r="AW5" s="1031"/>
      <c r="AX5" s="1031"/>
      <c r="AY5" s="1044"/>
      <c r="AZ5" s="228"/>
      <c r="BA5" s="228"/>
      <c r="BB5" s="228"/>
      <c r="BC5" s="228"/>
      <c r="BD5" s="228"/>
      <c r="BE5" s="229"/>
      <c r="BF5" s="229"/>
      <c r="BG5" s="229"/>
      <c r="BH5" s="229"/>
      <c r="BI5" s="229"/>
      <c r="BJ5" s="229"/>
      <c r="BK5" s="229"/>
      <c r="BL5" s="229"/>
      <c r="BM5" s="229"/>
      <c r="BN5" s="229"/>
      <c r="BO5" s="229"/>
      <c r="BP5" s="229"/>
      <c r="BQ5" s="1024" t="s">
        <v>385</v>
      </c>
      <c r="BR5" s="1025"/>
      <c r="BS5" s="1025"/>
      <c r="BT5" s="1025"/>
      <c r="BU5" s="1025"/>
      <c r="BV5" s="1025"/>
      <c r="BW5" s="1025"/>
      <c r="BX5" s="1025"/>
      <c r="BY5" s="1025"/>
      <c r="BZ5" s="1025"/>
      <c r="CA5" s="1025"/>
      <c r="CB5" s="1025"/>
      <c r="CC5" s="1025"/>
      <c r="CD5" s="1025"/>
      <c r="CE5" s="1025"/>
      <c r="CF5" s="1025"/>
      <c r="CG5" s="1026"/>
      <c r="CH5" s="1030" t="s">
        <v>386</v>
      </c>
      <c r="CI5" s="1031"/>
      <c r="CJ5" s="1031"/>
      <c r="CK5" s="1031"/>
      <c r="CL5" s="1032"/>
      <c r="CM5" s="1030" t="s">
        <v>387</v>
      </c>
      <c r="CN5" s="1031"/>
      <c r="CO5" s="1031"/>
      <c r="CP5" s="1031"/>
      <c r="CQ5" s="1032"/>
      <c r="CR5" s="1030" t="s">
        <v>388</v>
      </c>
      <c r="CS5" s="1031"/>
      <c r="CT5" s="1031"/>
      <c r="CU5" s="1031"/>
      <c r="CV5" s="1032"/>
      <c r="CW5" s="1030" t="s">
        <v>389</v>
      </c>
      <c r="CX5" s="1031"/>
      <c r="CY5" s="1031"/>
      <c r="CZ5" s="1031"/>
      <c r="DA5" s="1032"/>
      <c r="DB5" s="1030" t="s">
        <v>390</v>
      </c>
      <c r="DC5" s="1031"/>
      <c r="DD5" s="1031"/>
      <c r="DE5" s="1031"/>
      <c r="DF5" s="1032"/>
      <c r="DG5" s="1112" t="s">
        <v>391</v>
      </c>
      <c r="DH5" s="1113"/>
      <c r="DI5" s="1113"/>
      <c r="DJ5" s="1113"/>
      <c r="DK5" s="1114"/>
      <c r="DL5" s="1112" t="s">
        <v>392</v>
      </c>
      <c r="DM5" s="1113"/>
      <c r="DN5" s="1113"/>
      <c r="DO5" s="1113"/>
      <c r="DP5" s="1114"/>
      <c r="DQ5" s="1030" t="s">
        <v>393</v>
      </c>
      <c r="DR5" s="1031"/>
      <c r="DS5" s="1031"/>
      <c r="DT5" s="1031"/>
      <c r="DU5" s="1032"/>
      <c r="DV5" s="1030" t="s">
        <v>384</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3"/>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5"/>
      <c r="DH6" s="1116"/>
      <c r="DI6" s="1116"/>
      <c r="DJ6" s="1116"/>
      <c r="DK6" s="1117"/>
      <c r="DL6" s="1115"/>
      <c r="DM6" s="1116"/>
      <c r="DN6" s="1116"/>
      <c r="DO6" s="1116"/>
      <c r="DP6" s="1117"/>
      <c r="DQ6" s="1033"/>
      <c r="DR6" s="1034"/>
      <c r="DS6" s="1034"/>
      <c r="DT6" s="1034"/>
      <c r="DU6" s="1035"/>
      <c r="DV6" s="1033"/>
      <c r="DW6" s="1034"/>
      <c r="DX6" s="1034"/>
      <c r="DY6" s="1034"/>
      <c r="DZ6" s="1045"/>
      <c r="EA6" s="230"/>
    </row>
    <row r="7" spans="1:131" s="231" customFormat="1" ht="26.25" customHeight="1" thickTop="1" x14ac:dyDescent="0.15">
      <c r="A7" s="232">
        <v>1</v>
      </c>
      <c r="B7" s="1075" t="s">
        <v>394</v>
      </c>
      <c r="C7" s="1076"/>
      <c r="D7" s="1076"/>
      <c r="E7" s="1076"/>
      <c r="F7" s="1076"/>
      <c r="G7" s="1076"/>
      <c r="H7" s="1076"/>
      <c r="I7" s="1076"/>
      <c r="J7" s="1076"/>
      <c r="K7" s="1076"/>
      <c r="L7" s="1076"/>
      <c r="M7" s="1076"/>
      <c r="N7" s="1076"/>
      <c r="O7" s="1076"/>
      <c r="P7" s="1077"/>
      <c r="Q7" s="1130">
        <v>211326</v>
      </c>
      <c r="R7" s="1131"/>
      <c r="S7" s="1131"/>
      <c r="T7" s="1131"/>
      <c r="U7" s="1131"/>
      <c r="V7" s="1131">
        <v>204008</v>
      </c>
      <c r="W7" s="1131"/>
      <c r="X7" s="1131"/>
      <c r="Y7" s="1131"/>
      <c r="Z7" s="1131"/>
      <c r="AA7" s="1131">
        <v>7318</v>
      </c>
      <c r="AB7" s="1131"/>
      <c r="AC7" s="1131"/>
      <c r="AD7" s="1131"/>
      <c r="AE7" s="1132"/>
      <c r="AF7" s="1133">
        <v>6603</v>
      </c>
      <c r="AG7" s="1134"/>
      <c r="AH7" s="1134"/>
      <c r="AI7" s="1134"/>
      <c r="AJ7" s="1135"/>
      <c r="AK7" s="1136">
        <v>825</v>
      </c>
      <c r="AL7" s="1137"/>
      <c r="AM7" s="1137"/>
      <c r="AN7" s="1137"/>
      <c r="AO7" s="1137"/>
      <c r="AP7" s="1137">
        <v>164277</v>
      </c>
      <c r="AQ7" s="1137"/>
      <c r="AR7" s="1137"/>
      <c r="AS7" s="1137"/>
      <c r="AT7" s="1137"/>
      <c r="AU7" s="1138" t="s">
        <v>613</v>
      </c>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630</v>
      </c>
      <c r="BT7" s="1128"/>
      <c r="BU7" s="1128"/>
      <c r="BV7" s="1128"/>
      <c r="BW7" s="1128"/>
      <c r="BX7" s="1128"/>
      <c r="BY7" s="1128"/>
      <c r="BZ7" s="1128"/>
      <c r="CA7" s="1128"/>
      <c r="CB7" s="1128"/>
      <c r="CC7" s="1128"/>
      <c r="CD7" s="1128"/>
      <c r="CE7" s="1128"/>
      <c r="CF7" s="1128"/>
      <c r="CG7" s="1140"/>
      <c r="CH7" s="1124">
        <v>-71</v>
      </c>
      <c r="CI7" s="1125"/>
      <c r="CJ7" s="1125"/>
      <c r="CK7" s="1125"/>
      <c r="CL7" s="1126"/>
      <c r="CM7" s="1124">
        <v>182</v>
      </c>
      <c r="CN7" s="1125"/>
      <c r="CO7" s="1125"/>
      <c r="CP7" s="1125"/>
      <c r="CQ7" s="1126"/>
      <c r="CR7" s="1124">
        <v>28</v>
      </c>
      <c r="CS7" s="1125"/>
      <c r="CT7" s="1125"/>
      <c r="CU7" s="1125"/>
      <c r="CV7" s="1126"/>
      <c r="CW7" s="1124">
        <v>8</v>
      </c>
      <c r="CX7" s="1125"/>
      <c r="CY7" s="1125"/>
      <c r="CZ7" s="1125"/>
      <c r="DA7" s="1126"/>
      <c r="DB7" s="1124" t="s">
        <v>618</v>
      </c>
      <c r="DC7" s="1125"/>
      <c r="DD7" s="1125"/>
      <c r="DE7" s="1125"/>
      <c r="DF7" s="1126"/>
      <c r="DG7" s="1124" t="s">
        <v>620</v>
      </c>
      <c r="DH7" s="1125"/>
      <c r="DI7" s="1125"/>
      <c r="DJ7" s="1125"/>
      <c r="DK7" s="1126"/>
      <c r="DL7" s="1124" t="s">
        <v>620</v>
      </c>
      <c r="DM7" s="1125"/>
      <c r="DN7" s="1125"/>
      <c r="DO7" s="1125"/>
      <c r="DP7" s="1126"/>
      <c r="DQ7" s="1124" t="s">
        <v>620</v>
      </c>
      <c r="DR7" s="1125"/>
      <c r="DS7" s="1125"/>
      <c r="DT7" s="1125"/>
      <c r="DU7" s="1126"/>
      <c r="DV7" s="1127"/>
      <c r="DW7" s="1128"/>
      <c r="DX7" s="1128"/>
      <c r="DY7" s="1128"/>
      <c r="DZ7" s="1129"/>
      <c r="EA7" s="230"/>
    </row>
    <row r="8" spans="1:131" s="231" customFormat="1" ht="26.25" customHeight="1" x14ac:dyDescent="0.15">
      <c r="A8" s="234">
        <v>2</v>
      </c>
      <c r="B8" s="1059" t="s">
        <v>395</v>
      </c>
      <c r="C8" s="1060"/>
      <c r="D8" s="1060"/>
      <c r="E8" s="1060"/>
      <c r="F8" s="1060"/>
      <c r="G8" s="1060"/>
      <c r="H8" s="1060"/>
      <c r="I8" s="1060"/>
      <c r="J8" s="1060"/>
      <c r="K8" s="1060"/>
      <c r="L8" s="1060"/>
      <c r="M8" s="1060"/>
      <c r="N8" s="1060"/>
      <c r="O8" s="1060"/>
      <c r="P8" s="1061"/>
      <c r="Q8" s="1067">
        <v>470</v>
      </c>
      <c r="R8" s="1068"/>
      <c r="S8" s="1068"/>
      <c r="T8" s="1068"/>
      <c r="U8" s="1068"/>
      <c r="V8" s="1068">
        <v>470</v>
      </c>
      <c r="W8" s="1068"/>
      <c r="X8" s="1068"/>
      <c r="Y8" s="1068"/>
      <c r="Z8" s="1068"/>
      <c r="AA8" s="1068" t="s">
        <v>614</v>
      </c>
      <c r="AB8" s="1068"/>
      <c r="AC8" s="1068"/>
      <c r="AD8" s="1068"/>
      <c r="AE8" s="1069"/>
      <c r="AF8" s="1064" t="s">
        <v>615</v>
      </c>
      <c r="AG8" s="1065"/>
      <c r="AH8" s="1065"/>
      <c r="AI8" s="1065"/>
      <c r="AJ8" s="1066"/>
      <c r="AK8" s="1108">
        <v>470</v>
      </c>
      <c r="AL8" s="1109"/>
      <c r="AM8" s="1109"/>
      <c r="AN8" s="1109"/>
      <c r="AO8" s="1109"/>
      <c r="AP8" s="1109" t="s">
        <v>614</v>
      </c>
      <c r="AQ8" s="1109"/>
      <c r="AR8" s="1109"/>
      <c r="AS8" s="1109"/>
      <c r="AT8" s="1109"/>
      <c r="AU8" s="1110" t="s">
        <v>616</v>
      </c>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1" t="s">
        <v>631</v>
      </c>
      <c r="BT8" s="1022"/>
      <c r="BU8" s="1022"/>
      <c r="BV8" s="1022"/>
      <c r="BW8" s="1022"/>
      <c r="BX8" s="1022"/>
      <c r="BY8" s="1022"/>
      <c r="BZ8" s="1022"/>
      <c r="CA8" s="1022"/>
      <c r="CB8" s="1022"/>
      <c r="CC8" s="1022"/>
      <c r="CD8" s="1022"/>
      <c r="CE8" s="1022"/>
      <c r="CF8" s="1022"/>
      <c r="CG8" s="1043"/>
      <c r="CH8" s="1018">
        <v>1</v>
      </c>
      <c r="CI8" s="1019"/>
      <c r="CJ8" s="1019"/>
      <c r="CK8" s="1019"/>
      <c r="CL8" s="1020"/>
      <c r="CM8" s="1018">
        <v>85</v>
      </c>
      <c r="CN8" s="1019"/>
      <c r="CO8" s="1019"/>
      <c r="CP8" s="1019"/>
      <c r="CQ8" s="1020"/>
      <c r="CR8" s="1018">
        <v>7</v>
      </c>
      <c r="CS8" s="1019"/>
      <c r="CT8" s="1019"/>
      <c r="CU8" s="1019"/>
      <c r="CV8" s="1020"/>
      <c r="CW8" s="1018" t="s">
        <v>620</v>
      </c>
      <c r="CX8" s="1019"/>
      <c r="CY8" s="1019"/>
      <c r="CZ8" s="1019"/>
      <c r="DA8" s="1020"/>
      <c r="DB8" s="1018" t="s">
        <v>620</v>
      </c>
      <c r="DC8" s="1019"/>
      <c r="DD8" s="1019"/>
      <c r="DE8" s="1019"/>
      <c r="DF8" s="1020"/>
      <c r="DG8" s="1018" t="s">
        <v>618</v>
      </c>
      <c r="DH8" s="1019"/>
      <c r="DI8" s="1019"/>
      <c r="DJ8" s="1019"/>
      <c r="DK8" s="1020"/>
      <c r="DL8" s="1018" t="s">
        <v>620</v>
      </c>
      <c r="DM8" s="1019"/>
      <c r="DN8" s="1019"/>
      <c r="DO8" s="1019"/>
      <c r="DP8" s="1020"/>
      <c r="DQ8" s="1018" t="s">
        <v>618</v>
      </c>
      <c r="DR8" s="1019"/>
      <c r="DS8" s="1019"/>
      <c r="DT8" s="1019"/>
      <c r="DU8" s="1020"/>
      <c r="DV8" s="1021"/>
      <c r="DW8" s="1022"/>
      <c r="DX8" s="1022"/>
      <c r="DY8" s="1022"/>
      <c r="DZ8" s="1023"/>
      <c r="EA8" s="230"/>
    </row>
    <row r="9" spans="1:131" s="231" customFormat="1" ht="26.25" customHeight="1" x14ac:dyDescent="0.15">
      <c r="A9" s="234">
        <v>3</v>
      </c>
      <c r="B9" s="1059" t="s">
        <v>396</v>
      </c>
      <c r="C9" s="1060"/>
      <c r="D9" s="1060"/>
      <c r="E9" s="1060"/>
      <c r="F9" s="1060"/>
      <c r="G9" s="1060"/>
      <c r="H9" s="1060"/>
      <c r="I9" s="1060"/>
      <c r="J9" s="1060"/>
      <c r="K9" s="1060"/>
      <c r="L9" s="1060"/>
      <c r="M9" s="1060"/>
      <c r="N9" s="1060"/>
      <c r="O9" s="1060"/>
      <c r="P9" s="1061"/>
      <c r="Q9" s="1067">
        <v>96</v>
      </c>
      <c r="R9" s="1068"/>
      <c r="S9" s="1068"/>
      <c r="T9" s="1068"/>
      <c r="U9" s="1068"/>
      <c r="V9" s="1068">
        <v>16</v>
      </c>
      <c r="W9" s="1068"/>
      <c r="X9" s="1068"/>
      <c r="Y9" s="1068"/>
      <c r="Z9" s="1068"/>
      <c r="AA9" s="1068">
        <f t="shared" ref="AA9" si="0">Q9-V9</f>
        <v>80</v>
      </c>
      <c r="AB9" s="1068"/>
      <c r="AC9" s="1068"/>
      <c r="AD9" s="1068"/>
      <c r="AE9" s="1069"/>
      <c r="AF9" s="1064" t="s">
        <v>617</v>
      </c>
      <c r="AG9" s="1065"/>
      <c r="AH9" s="1065"/>
      <c r="AI9" s="1065"/>
      <c r="AJ9" s="1066"/>
      <c r="AK9" s="1108">
        <v>7</v>
      </c>
      <c r="AL9" s="1109"/>
      <c r="AM9" s="1109"/>
      <c r="AN9" s="1109"/>
      <c r="AO9" s="1109"/>
      <c r="AP9" s="1109" t="s">
        <v>618</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1" t="s">
        <v>632</v>
      </c>
      <c r="BT9" s="1022"/>
      <c r="BU9" s="1022"/>
      <c r="BV9" s="1022"/>
      <c r="BW9" s="1022"/>
      <c r="BX9" s="1022"/>
      <c r="BY9" s="1022"/>
      <c r="BZ9" s="1022"/>
      <c r="CA9" s="1022"/>
      <c r="CB9" s="1022"/>
      <c r="CC9" s="1022"/>
      <c r="CD9" s="1022"/>
      <c r="CE9" s="1022"/>
      <c r="CF9" s="1022"/>
      <c r="CG9" s="1043"/>
      <c r="CH9" s="1018">
        <v>-1</v>
      </c>
      <c r="CI9" s="1019"/>
      <c r="CJ9" s="1019"/>
      <c r="CK9" s="1019"/>
      <c r="CL9" s="1020"/>
      <c r="CM9" s="1018">
        <v>61</v>
      </c>
      <c r="CN9" s="1019"/>
      <c r="CO9" s="1019"/>
      <c r="CP9" s="1019"/>
      <c r="CQ9" s="1020"/>
      <c r="CR9" s="1018" t="s">
        <v>620</v>
      </c>
      <c r="CS9" s="1019"/>
      <c r="CT9" s="1019"/>
      <c r="CU9" s="1019"/>
      <c r="CV9" s="1020"/>
      <c r="CW9" s="1018" t="s">
        <v>620</v>
      </c>
      <c r="CX9" s="1019"/>
      <c r="CY9" s="1019"/>
      <c r="CZ9" s="1019"/>
      <c r="DA9" s="1020"/>
      <c r="DB9" s="1018" t="s">
        <v>620</v>
      </c>
      <c r="DC9" s="1019"/>
      <c r="DD9" s="1019"/>
      <c r="DE9" s="1019"/>
      <c r="DF9" s="1020"/>
      <c r="DG9" s="1018" t="s">
        <v>620</v>
      </c>
      <c r="DH9" s="1019"/>
      <c r="DI9" s="1019"/>
      <c r="DJ9" s="1019"/>
      <c r="DK9" s="1020"/>
      <c r="DL9" s="1018" t="s">
        <v>620</v>
      </c>
      <c r="DM9" s="1019"/>
      <c r="DN9" s="1019"/>
      <c r="DO9" s="1019"/>
      <c r="DP9" s="1020"/>
      <c r="DQ9" s="1018" t="s">
        <v>618</v>
      </c>
      <c r="DR9" s="1019"/>
      <c r="DS9" s="1019"/>
      <c r="DT9" s="1019"/>
      <c r="DU9" s="1020"/>
      <c r="DV9" s="1021"/>
      <c r="DW9" s="1022"/>
      <c r="DX9" s="1022"/>
      <c r="DY9" s="1022"/>
      <c r="DZ9" s="1023"/>
      <c r="EA9" s="230"/>
    </row>
    <row r="10" spans="1:131" s="231" customFormat="1" ht="26.25" customHeight="1" x14ac:dyDescent="0.15">
      <c r="A10" s="234">
        <v>4</v>
      </c>
      <c r="B10" s="1059" t="s">
        <v>398</v>
      </c>
      <c r="C10" s="1060"/>
      <c r="D10" s="1060"/>
      <c r="E10" s="1060"/>
      <c r="F10" s="1060"/>
      <c r="G10" s="1060"/>
      <c r="H10" s="1060"/>
      <c r="I10" s="1060"/>
      <c r="J10" s="1060"/>
      <c r="K10" s="1060"/>
      <c r="L10" s="1060"/>
      <c r="M10" s="1060"/>
      <c r="N10" s="1060"/>
      <c r="O10" s="1060"/>
      <c r="P10" s="1061"/>
      <c r="Q10" s="1067">
        <v>5</v>
      </c>
      <c r="R10" s="1068"/>
      <c r="S10" s="1068"/>
      <c r="T10" s="1068"/>
      <c r="U10" s="1068"/>
      <c r="V10" s="1068">
        <v>5</v>
      </c>
      <c r="W10" s="1068"/>
      <c r="X10" s="1068"/>
      <c r="Y10" s="1068"/>
      <c r="Z10" s="1068"/>
      <c r="AA10" s="1068" t="s">
        <v>614</v>
      </c>
      <c r="AB10" s="1068"/>
      <c r="AC10" s="1068"/>
      <c r="AD10" s="1068"/>
      <c r="AE10" s="1069"/>
      <c r="AF10" s="1064" t="s">
        <v>617</v>
      </c>
      <c r="AG10" s="1065"/>
      <c r="AH10" s="1065"/>
      <c r="AI10" s="1065"/>
      <c r="AJ10" s="1066"/>
      <c r="AK10" s="1108" t="s">
        <v>618</v>
      </c>
      <c r="AL10" s="1109"/>
      <c r="AM10" s="1109"/>
      <c r="AN10" s="1109"/>
      <c r="AO10" s="1109"/>
      <c r="AP10" s="1109" t="s">
        <v>619</v>
      </c>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1" t="s">
        <v>633</v>
      </c>
      <c r="BT10" s="1022"/>
      <c r="BU10" s="1022"/>
      <c r="BV10" s="1022"/>
      <c r="BW10" s="1022"/>
      <c r="BX10" s="1022"/>
      <c r="BY10" s="1022"/>
      <c r="BZ10" s="1022"/>
      <c r="CA10" s="1022"/>
      <c r="CB10" s="1022"/>
      <c r="CC10" s="1022"/>
      <c r="CD10" s="1022"/>
      <c r="CE10" s="1022"/>
      <c r="CF10" s="1022"/>
      <c r="CG10" s="1043"/>
      <c r="CH10" s="1018">
        <v>-1</v>
      </c>
      <c r="CI10" s="1019"/>
      <c r="CJ10" s="1019"/>
      <c r="CK10" s="1019"/>
      <c r="CL10" s="1020"/>
      <c r="CM10" s="1018">
        <v>57</v>
      </c>
      <c r="CN10" s="1019"/>
      <c r="CO10" s="1019"/>
      <c r="CP10" s="1019"/>
      <c r="CQ10" s="1020"/>
      <c r="CR10" s="1018">
        <v>30</v>
      </c>
      <c r="CS10" s="1019"/>
      <c r="CT10" s="1019"/>
      <c r="CU10" s="1019"/>
      <c r="CV10" s="1020"/>
      <c r="CW10" s="1018" t="s">
        <v>620</v>
      </c>
      <c r="CX10" s="1019"/>
      <c r="CY10" s="1019"/>
      <c r="CZ10" s="1019"/>
      <c r="DA10" s="1020"/>
      <c r="DB10" s="1018" t="s">
        <v>620</v>
      </c>
      <c r="DC10" s="1019"/>
      <c r="DD10" s="1019"/>
      <c r="DE10" s="1019"/>
      <c r="DF10" s="1020"/>
      <c r="DG10" s="1018" t="s">
        <v>618</v>
      </c>
      <c r="DH10" s="1019"/>
      <c r="DI10" s="1019"/>
      <c r="DJ10" s="1019"/>
      <c r="DK10" s="1020"/>
      <c r="DL10" s="1018" t="s">
        <v>620</v>
      </c>
      <c r="DM10" s="1019"/>
      <c r="DN10" s="1019"/>
      <c r="DO10" s="1019"/>
      <c r="DP10" s="1020"/>
      <c r="DQ10" s="1018" t="s">
        <v>618</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1" t="s">
        <v>634</v>
      </c>
      <c r="BT11" s="1022"/>
      <c r="BU11" s="1022"/>
      <c r="BV11" s="1022"/>
      <c r="BW11" s="1022"/>
      <c r="BX11" s="1022"/>
      <c r="BY11" s="1022"/>
      <c r="BZ11" s="1022"/>
      <c r="CA11" s="1022"/>
      <c r="CB11" s="1022"/>
      <c r="CC11" s="1022"/>
      <c r="CD11" s="1022"/>
      <c r="CE11" s="1022"/>
      <c r="CF11" s="1022"/>
      <c r="CG11" s="1043"/>
      <c r="CH11" s="1018">
        <v>60</v>
      </c>
      <c r="CI11" s="1019"/>
      <c r="CJ11" s="1019"/>
      <c r="CK11" s="1019"/>
      <c r="CL11" s="1020"/>
      <c r="CM11" s="1018">
        <v>2024</v>
      </c>
      <c r="CN11" s="1019"/>
      <c r="CO11" s="1019"/>
      <c r="CP11" s="1019"/>
      <c r="CQ11" s="1020"/>
      <c r="CR11" s="1018">
        <v>466</v>
      </c>
      <c r="CS11" s="1019"/>
      <c r="CT11" s="1019"/>
      <c r="CU11" s="1019"/>
      <c r="CV11" s="1020"/>
      <c r="CW11" s="1018">
        <v>8</v>
      </c>
      <c r="CX11" s="1019"/>
      <c r="CY11" s="1019"/>
      <c r="CZ11" s="1019"/>
      <c r="DA11" s="1020"/>
      <c r="DB11" s="1018" t="s">
        <v>620</v>
      </c>
      <c r="DC11" s="1019"/>
      <c r="DD11" s="1019"/>
      <c r="DE11" s="1019"/>
      <c r="DF11" s="1020"/>
      <c r="DG11" s="1018" t="s">
        <v>620</v>
      </c>
      <c r="DH11" s="1019"/>
      <c r="DI11" s="1019"/>
      <c r="DJ11" s="1019"/>
      <c r="DK11" s="1020"/>
      <c r="DL11" s="1018" t="s">
        <v>620</v>
      </c>
      <c r="DM11" s="1019"/>
      <c r="DN11" s="1019"/>
      <c r="DO11" s="1019"/>
      <c r="DP11" s="1020"/>
      <c r="DQ11" s="1018" t="s">
        <v>618</v>
      </c>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1" t="s">
        <v>635</v>
      </c>
      <c r="BT12" s="1022"/>
      <c r="BU12" s="1022"/>
      <c r="BV12" s="1022"/>
      <c r="BW12" s="1022"/>
      <c r="BX12" s="1022"/>
      <c r="BY12" s="1022"/>
      <c r="BZ12" s="1022"/>
      <c r="CA12" s="1022"/>
      <c r="CB12" s="1022"/>
      <c r="CC12" s="1022"/>
      <c r="CD12" s="1022"/>
      <c r="CE12" s="1022"/>
      <c r="CF12" s="1022"/>
      <c r="CG12" s="1043"/>
      <c r="CH12" s="1018">
        <v>4</v>
      </c>
      <c r="CI12" s="1019"/>
      <c r="CJ12" s="1019"/>
      <c r="CK12" s="1019"/>
      <c r="CL12" s="1020"/>
      <c r="CM12" s="1018">
        <v>30</v>
      </c>
      <c r="CN12" s="1019"/>
      <c r="CO12" s="1019"/>
      <c r="CP12" s="1019"/>
      <c r="CQ12" s="1020"/>
      <c r="CR12" s="1018">
        <v>2</v>
      </c>
      <c r="CS12" s="1019"/>
      <c r="CT12" s="1019"/>
      <c r="CU12" s="1019"/>
      <c r="CV12" s="1020"/>
      <c r="CW12" s="1018">
        <v>5</v>
      </c>
      <c r="CX12" s="1019"/>
      <c r="CY12" s="1019"/>
      <c r="CZ12" s="1019"/>
      <c r="DA12" s="1020"/>
      <c r="DB12" s="1018" t="s">
        <v>618</v>
      </c>
      <c r="DC12" s="1019"/>
      <c r="DD12" s="1019"/>
      <c r="DE12" s="1019"/>
      <c r="DF12" s="1020"/>
      <c r="DG12" s="1018" t="s">
        <v>620</v>
      </c>
      <c r="DH12" s="1019"/>
      <c r="DI12" s="1019"/>
      <c r="DJ12" s="1019"/>
      <c r="DK12" s="1020"/>
      <c r="DL12" s="1018" t="s">
        <v>620</v>
      </c>
      <c r="DM12" s="1019"/>
      <c r="DN12" s="1019"/>
      <c r="DO12" s="1019"/>
      <c r="DP12" s="1020"/>
      <c r="DQ12" s="1018" t="s">
        <v>618</v>
      </c>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1"/>
      <c r="R22" s="1102"/>
      <c r="S22" s="1102"/>
      <c r="T22" s="1102"/>
      <c r="U22" s="1102"/>
      <c r="V22" s="1102"/>
      <c r="W22" s="1102"/>
      <c r="X22" s="1102"/>
      <c r="Y22" s="1102"/>
      <c r="Z22" s="1102"/>
      <c r="AA22" s="1102"/>
      <c r="AB22" s="1102"/>
      <c r="AC22" s="1102"/>
      <c r="AD22" s="1102"/>
      <c r="AE22" s="1103"/>
      <c r="AF22" s="1064"/>
      <c r="AG22" s="1065"/>
      <c r="AH22" s="1065"/>
      <c r="AI22" s="1065"/>
      <c r="AJ22" s="1066"/>
      <c r="AK22" s="1104"/>
      <c r="AL22" s="1105"/>
      <c r="AM22" s="1105"/>
      <c r="AN22" s="1105"/>
      <c r="AO22" s="1105"/>
      <c r="AP22" s="1105"/>
      <c r="AQ22" s="1105"/>
      <c r="AR22" s="1105"/>
      <c r="AS22" s="1105"/>
      <c r="AT22" s="1105"/>
      <c r="AU22" s="1106"/>
      <c r="AV22" s="1106"/>
      <c r="AW22" s="1106"/>
      <c r="AX22" s="1106"/>
      <c r="AY22" s="1107"/>
      <c r="AZ22" s="1057" t="s">
        <v>400</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401</v>
      </c>
      <c r="B23" s="966" t="s">
        <v>402</v>
      </c>
      <c r="C23" s="967"/>
      <c r="D23" s="967"/>
      <c r="E23" s="967"/>
      <c r="F23" s="967"/>
      <c r="G23" s="967"/>
      <c r="H23" s="967"/>
      <c r="I23" s="967"/>
      <c r="J23" s="967"/>
      <c r="K23" s="967"/>
      <c r="L23" s="967"/>
      <c r="M23" s="967"/>
      <c r="N23" s="967"/>
      <c r="O23" s="967"/>
      <c r="P23" s="977"/>
      <c r="Q23" s="1095">
        <v>211871</v>
      </c>
      <c r="R23" s="1089"/>
      <c r="S23" s="1089"/>
      <c r="T23" s="1089"/>
      <c r="U23" s="1089"/>
      <c r="V23" s="1089">
        <v>204474</v>
      </c>
      <c r="W23" s="1089"/>
      <c r="X23" s="1089"/>
      <c r="Y23" s="1089"/>
      <c r="Z23" s="1089"/>
      <c r="AA23" s="1089">
        <v>7398</v>
      </c>
      <c r="AB23" s="1089"/>
      <c r="AC23" s="1089"/>
      <c r="AD23" s="1089"/>
      <c r="AE23" s="1096"/>
      <c r="AF23" s="1097">
        <v>6603</v>
      </c>
      <c r="AG23" s="1089"/>
      <c r="AH23" s="1089"/>
      <c r="AI23" s="1089"/>
      <c r="AJ23" s="1098"/>
      <c r="AK23" s="1099"/>
      <c r="AL23" s="1100"/>
      <c r="AM23" s="1100"/>
      <c r="AN23" s="1100"/>
      <c r="AO23" s="1100"/>
      <c r="AP23" s="1089">
        <v>164277</v>
      </c>
      <c r="AQ23" s="1089"/>
      <c r="AR23" s="1089"/>
      <c r="AS23" s="1089"/>
      <c r="AT23" s="1089"/>
      <c r="AU23" s="1090"/>
      <c r="AV23" s="1090"/>
      <c r="AW23" s="1090"/>
      <c r="AX23" s="1090"/>
      <c r="AY23" s="1091"/>
      <c r="AZ23" s="1092" t="s">
        <v>403</v>
      </c>
      <c r="BA23" s="1093"/>
      <c r="BB23" s="1093"/>
      <c r="BC23" s="1093"/>
      <c r="BD23" s="1094"/>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8" t="s">
        <v>404</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7" t="s">
        <v>405</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377</v>
      </c>
      <c r="B26" s="1025"/>
      <c r="C26" s="1025"/>
      <c r="D26" s="1025"/>
      <c r="E26" s="1025"/>
      <c r="F26" s="1025"/>
      <c r="G26" s="1025"/>
      <c r="H26" s="1025"/>
      <c r="I26" s="1025"/>
      <c r="J26" s="1025"/>
      <c r="K26" s="1025"/>
      <c r="L26" s="1025"/>
      <c r="M26" s="1025"/>
      <c r="N26" s="1025"/>
      <c r="O26" s="1025"/>
      <c r="P26" s="1026"/>
      <c r="Q26" s="1030" t="s">
        <v>406</v>
      </c>
      <c r="R26" s="1031"/>
      <c r="S26" s="1031"/>
      <c r="T26" s="1031"/>
      <c r="U26" s="1032"/>
      <c r="V26" s="1030" t="s">
        <v>407</v>
      </c>
      <c r="W26" s="1031"/>
      <c r="X26" s="1031"/>
      <c r="Y26" s="1031"/>
      <c r="Z26" s="1032"/>
      <c r="AA26" s="1030" t="s">
        <v>408</v>
      </c>
      <c r="AB26" s="1031"/>
      <c r="AC26" s="1031"/>
      <c r="AD26" s="1031"/>
      <c r="AE26" s="1031"/>
      <c r="AF26" s="1083" t="s">
        <v>409</v>
      </c>
      <c r="AG26" s="1037"/>
      <c r="AH26" s="1037"/>
      <c r="AI26" s="1037"/>
      <c r="AJ26" s="1084"/>
      <c r="AK26" s="1031" t="s">
        <v>410</v>
      </c>
      <c r="AL26" s="1031"/>
      <c r="AM26" s="1031"/>
      <c r="AN26" s="1031"/>
      <c r="AO26" s="1032"/>
      <c r="AP26" s="1030" t="s">
        <v>411</v>
      </c>
      <c r="AQ26" s="1031"/>
      <c r="AR26" s="1031"/>
      <c r="AS26" s="1031"/>
      <c r="AT26" s="1032"/>
      <c r="AU26" s="1030" t="s">
        <v>412</v>
      </c>
      <c r="AV26" s="1031"/>
      <c r="AW26" s="1031"/>
      <c r="AX26" s="1031"/>
      <c r="AY26" s="1032"/>
      <c r="AZ26" s="1030" t="s">
        <v>413</v>
      </c>
      <c r="BA26" s="1031"/>
      <c r="BB26" s="1031"/>
      <c r="BC26" s="1031"/>
      <c r="BD26" s="1032"/>
      <c r="BE26" s="1030" t="s">
        <v>384</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5"/>
      <c r="AG27" s="1040"/>
      <c r="AH27" s="1040"/>
      <c r="AI27" s="1040"/>
      <c r="AJ27" s="1086"/>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5" t="s">
        <v>414</v>
      </c>
      <c r="C28" s="1076"/>
      <c r="D28" s="1076"/>
      <c r="E28" s="1076"/>
      <c r="F28" s="1076"/>
      <c r="G28" s="1076"/>
      <c r="H28" s="1076"/>
      <c r="I28" s="1076"/>
      <c r="J28" s="1076"/>
      <c r="K28" s="1076"/>
      <c r="L28" s="1076"/>
      <c r="M28" s="1076"/>
      <c r="N28" s="1076"/>
      <c r="O28" s="1076"/>
      <c r="P28" s="1077"/>
      <c r="Q28" s="1078">
        <v>50016</v>
      </c>
      <c r="R28" s="1079"/>
      <c r="S28" s="1079"/>
      <c r="T28" s="1079"/>
      <c r="U28" s="1079"/>
      <c r="V28" s="1079">
        <v>47203</v>
      </c>
      <c r="W28" s="1079"/>
      <c r="X28" s="1079"/>
      <c r="Y28" s="1079"/>
      <c r="Z28" s="1079"/>
      <c r="AA28" s="1079">
        <f>Q28-V28</f>
        <v>2813</v>
      </c>
      <c r="AB28" s="1079"/>
      <c r="AC28" s="1079"/>
      <c r="AD28" s="1079"/>
      <c r="AE28" s="1080"/>
      <c r="AF28" s="1081">
        <v>2813</v>
      </c>
      <c r="AG28" s="1079"/>
      <c r="AH28" s="1079"/>
      <c r="AI28" s="1079"/>
      <c r="AJ28" s="1082"/>
      <c r="AK28" s="1071">
        <v>4318</v>
      </c>
      <c r="AL28" s="1072"/>
      <c r="AM28" s="1072"/>
      <c r="AN28" s="1072"/>
      <c r="AO28" s="1072"/>
      <c r="AP28" s="1072" t="s">
        <v>620</v>
      </c>
      <c r="AQ28" s="1072"/>
      <c r="AR28" s="1072"/>
      <c r="AS28" s="1072"/>
      <c r="AT28" s="1072"/>
      <c r="AU28" s="1072" t="s">
        <v>618</v>
      </c>
      <c r="AV28" s="1072"/>
      <c r="AW28" s="1072"/>
      <c r="AX28" s="1072"/>
      <c r="AY28" s="1072"/>
      <c r="AZ28" s="1072" t="s">
        <v>620</v>
      </c>
      <c r="BA28" s="1072"/>
      <c r="BB28" s="1072"/>
      <c r="BC28" s="1072"/>
      <c r="BD28" s="1072"/>
      <c r="BE28" s="1073"/>
      <c r="BF28" s="1073"/>
      <c r="BG28" s="1073"/>
      <c r="BH28" s="1073"/>
      <c r="BI28" s="1074"/>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415</v>
      </c>
      <c r="C29" s="1060"/>
      <c r="D29" s="1060"/>
      <c r="E29" s="1060"/>
      <c r="F29" s="1060"/>
      <c r="G29" s="1060"/>
      <c r="H29" s="1060"/>
      <c r="I29" s="1060"/>
      <c r="J29" s="1060"/>
      <c r="K29" s="1060"/>
      <c r="L29" s="1060"/>
      <c r="M29" s="1060"/>
      <c r="N29" s="1060"/>
      <c r="O29" s="1060"/>
      <c r="P29" s="1061"/>
      <c r="Q29" s="1067">
        <v>40782</v>
      </c>
      <c r="R29" s="1068"/>
      <c r="S29" s="1068"/>
      <c r="T29" s="1068"/>
      <c r="U29" s="1068"/>
      <c r="V29" s="1068">
        <v>40591</v>
      </c>
      <c r="W29" s="1068"/>
      <c r="X29" s="1068"/>
      <c r="Y29" s="1068"/>
      <c r="Z29" s="1068"/>
      <c r="AA29" s="1068">
        <f t="shared" ref="AA29:AA33" si="1">Q29-V29</f>
        <v>191</v>
      </c>
      <c r="AB29" s="1068"/>
      <c r="AC29" s="1068"/>
      <c r="AD29" s="1068"/>
      <c r="AE29" s="1069"/>
      <c r="AF29" s="1064">
        <v>190</v>
      </c>
      <c r="AG29" s="1065"/>
      <c r="AH29" s="1065"/>
      <c r="AI29" s="1065"/>
      <c r="AJ29" s="1066"/>
      <c r="AK29" s="1009">
        <v>6385</v>
      </c>
      <c r="AL29" s="1000"/>
      <c r="AM29" s="1000"/>
      <c r="AN29" s="1000"/>
      <c r="AO29" s="1000"/>
      <c r="AP29" s="1010" t="s">
        <v>618</v>
      </c>
      <c r="AQ29" s="1008"/>
      <c r="AR29" s="1008"/>
      <c r="AS29" s="1008"/>
      <c r="AT29" s="1009"/>
      <c r="AU29" s="1010" t="s">
        <v>618</v>
      </c>
      <c r="AV29" s="1008"/>
      <c r="AW29" s="1008"/>
      <c r="AX29" s="1008"/>
      <c r="AY29" s="1009"/>
      <c r="AZ29" s="1010" t="s">
        <v>618</v>
      </c>
      <c r="BA29" s="1008"/>
      <c r="BB29" s="1008"/>
      <c r="BC29" s="1008"/>
      <c r="BD29" s="1009"/>
      <c r="BE29" s="1001" t="s">
        <v>621</v>
      </c>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416</v>
      </c>
      <c r="C30" s="1060"/>
      <c r="D30" s="1060"/>
      <c r="E30" s="1060"/>
      <c r="F30" s="1060"/>
      <c r="G30" s="1060"/>
      <c r="H30" s="1060"/>
      <c r="I30" s="1060"/>
      <c r="J30" s="1060"/>
      <c r="K30" s="1060"/>
      <c r="L30" s="1060"/>
      <c r="M30" s="1060"/>
      <c r="N30" s="1060"/>
      <c r="O30" s="1060"/>
      <c r="P30" s="1061"/>
      <c r="Q30" s="1067">
        <v>5727</v>
      </c>
      <c r="R30" s="1068"/>
      <c r="S30" s="1068"/>
      <c r="T30" s="1068"/>
      <c r="U30" s="1068"/>
      <c r="V30" s="1068">
        <v>5710</v>
      </c>
      <c r="W30" s="1068"/>
      <c r="X30" s="1068"/>
      <c r="Y30" s="1068"/>
      <c r="Z30" s="1068"/>
      <c r="AA30" s="1068">
        <f t="shared" si="1"/>
        <v>17</v>
      </c>
      <c r="AB30" s="1068"/>
      <c r="AC30" s="1068"/>
      <c r="AD30" s="1068"/>
      <c r="AE30" s="1069"/>
      <c r="AF30" s="1064">
        <v>17</v>
      </c>
      <c r="AG30" s="1065"/>
      <c r="AH30" s="1065"/>
      <c r="AI30" s="1065"/>
      <c r="AJ30" s="1066"/>
      <c r="AK30" s="1009">
        <v>1160</v>
      </c>
      <c r="AL30" s="1000"/>
      <c r="AM30" s="1000"/>
      <c r="AN30" s="1000"/>
      <c r="AO30" s="1000"/>
      <c r="AP30" s="1010" t="s">
        <v>618</v>
      </c>
      <c r="AQ30" s="1008"/>
      <c r="AR30" s="1008"/>
      <c r="AS30" s="1008"/>
      <c r="AT30" s="1009"/>
      <c r="AU30" s="1010" t="s">
        <v>618</v>
      </c>
      <c r="AV30" s="1008"/>
      <c r="AW30" s="1008"/>
      <c r="AX30" s="1008"/>
      <c r="AY30" s="1009"/>
      <c r="AZ30" s="1010" t="s">
        <v>618</v>
      </c>
      <c r="BA30" s="1008"/>
      <c r="BB30" s="1008"/>
      <c r="BC30" s="1008"/>
      <c r="BD30" s="1009"/>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417</v>
      </c>
      <c r="C31" s="1060"/>
      <c r="D31" s="1060"/>
      <c r="E31" s="1060"/>
      <c r="F31" s="1060"/>
      <c r="G31" s="1060"/>
      <c r="H31" s="1060"/>
      <c r="I31" s="1060"/>
      <c r="J31" s="1060"/>
      <c r="K31" s="1060"/>
      <c r="L31" s="1060"/>
      <c r="M31" s="1060"/>
      <c r="N31" s="1060"/>
      <c r="O31" s="1060"/>
      <c r="P31" s="1061"/>
      <c r="Q31" s="1067">
        <v>10097</v>
      </c>
      <c r="R31" s="1068"/>
      <c r="S31" s="1068"/>
      <c r="T31" s="1068"/>
      <c r="U31" s="1068"/>
      <c r="V31" s="1068">
        <v>7942</v>
      </c>
      <c r="W31" s="1068"/>
      <c r="X31" s="1068"/>
      <c r="Y31" s="1068"/>
      <c r="Z31" s="1068"/>
      <c r="AA31" s="1068">
        <f t="shared" si="1"/>
        <v>2155</v>
      </c>
      <c r="AB31" s="1068"/>
      <c r="AC31" s="1068"/>
      <c r="AD31" s="1068"/>
      <c r="AE31" s="1069"/>
      <c r="AF31" s="1064">
        <v>12472</v>
      </c>
      <c r="AG31" s="1065"/>
      <c r="AH31" s="1065"/>
      <c r="AI31" s="1065"/>
      <c r="AJ31" s="1066"/>
      <c r="AK31" s="1009">
        <v>322</v>
      </c>
      <c r="AL31" s="1000"/>
      <c r="AM31" s="1000"/>
      <c r="AN31" s="1000"/>
      <c r="AO31" s="1000"/>
      <c r="AP31" s="1000">
        <v>20598</v>
      </c>
      <c r="AQ31" s="1000"/>
      <c r="AR31" s="1000"/>
      <c r="AS31" s="1000"/>
      <c r="AT31" s="1000"/>
      <c r="AU31" s="1000">
        <v>742</v>
      </c>
      <c r="AV31" s="1000"/>
      <c r="AW31" s="1000"/>
      <c r="AX31" s="1000"/>
      <c r="AY31" s="1000"/>
      <c r="AZ31" s="1070" t="s">
        <v>618</v>
      </c>
      <c r="BA31" s="1070"/>
      <c r="BB31" s="1070"/>
      <c r="BC31" s="1070"/>
      <c r="BD31" s="1070"/>
      <c r="BE31" s="1001" t="s">
        <v>622</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419</v>
      </c>
      <c r="C32" s="1060"/>
      <c r="D32" s="1060"/>
      <c r="E32" s="1060"/>
      <c r="F32" s="1060"/>
      <c r="G32" s="1060"/>
      <c r="H32" s="1060"/>
      <c r="I32" s="1060"/>
      <c r="J32" s="1060"/>
      <c r="K32" s="1060"/>
      <c r="L32" s="1060"/>
      <c r="M32" s="1060"/>
      <c r="N32" s="1060"/>
      <c r="O32" s="1060"/>
      <c r="P32" s="1061"/>
      <c r="Q32" s="1067">
        <v>11861</v>
      </c>
      <c r="R32" s="1068"/>
      <c r="S32" s="1068"/>
      <c r="T32" s="1068"/>
      <c r="U32" s="1068"/>
      <c r="V32" s="1068">
        <v>11861</v>
      </c>
      <c r="W32" s="1068"/>
      <c r="X32" s="1068"/>
      <c r="Y32" s="1068"/>
      <c r="Z32" s="1068"/>
      <c r="AA32" s="1068" t="s">
        <v>618</v>
      </c>
      <c r="AB32" s="1068"/>
      <c r="AC32" s="1068"/>
      <c r="AD32" s="1068"/>
      <c r="AE32" s="1069"/>
      <c r="AF32" s="1064">
        <v>856</v>
      </c>
      <c r="AG32" s="1065"/>
      <c r="AH32" s="1065"/>
      <c r="AI32" s="1065"/>
      <c r="AJ32" s="1066"/>
      <c r="AK32" s="1009">
        <v>3414</v>
      </c>
      <c r="AL32" s="1000"/>
      <c r="AM32" s="1000"/>
      <c r="AN32" s="1000"/>
      <c r="AO32" s="1000"/>
      <c r="AP32" s="1000">
        <v>77762</v>
      </c>
      <c r="AQ32" s="1000"/>
      <c r="AR32" s="1000"/>
      <c r="AS32" s="1000"/>
      <c r="AT32" s="1000"/>
      <c r="AU32" s="1000">
        <v>37404</v>
      </c>
      <c r="AV32" s="1000"/>
      <c r="AW32" s="1000"/>
      <c r="AX32" s="1000"/>
      <c r="AY32" s="1000"/>
      <c r="AZ32" s="1070" t="s">
        <v>620</v>
      </c>
      <c r="BA32" s="1070"/>
      <c r="BB32" s="1070"/>
      <c r="BC32" s="1070"/>
      <c r="BD32" s="1070"/>
      <c r="BE32" s="1001" t="s">
        <v>418</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420</v>
      </c>
      <c r="C33" s="1060"/>
      <c r="D33" s="1060"/>
      <c r="E33" s="1060"/>
      <c r="F33" s="1060"/>
      <c r="G33" s="1060"/>
      <c r="H33" s="1060"/>
      <c r="I33" s="1060"/>
      <c r="J33" s="1060"/>
      <c r="K33" s="1060"/>
      <c r="L33" s="1060"/>
      <c r="M33" s="1060"/>
      <c r="N33" s="1060"/>
      <c r="O33" s="1060"/>
      <c r="P33" s="1061"/>
      <c r="Q33" s="1067">
        <v>586</v>
      </c>
      <c r="R33" s="1068"/>
      <c r="S33" s="1068"/>
      <c r="T33" s="1068"/>
      <c r="U33" s="1068"/>
      <c r="V33" s="1068">
        <v>294</v>
      </c>
      <c r="W33" s="1068"/>
      <c r="X33" s="1068"/>
      <c r="Y33" s="1068"/>
      <c r="Z33" s="1068"/>
      <c r="AA33" s="1068">
        <f t="shared" si="1"/>
        <v>292</v>
      </c>
      <c r="AB33" s="1068"/>
      <c r="AC33" s="1068"/>
      <c r="AD33" s="1068"/>
      <c r="AE33" s="1069"/>
      <c r="AF33" s="1064">
        <v>292</v>
      </c>
      <c r="AG33" s="1065"/>
      <c r="AH33" s="1065"/>
      <c r="AI33" s="1065"/>
      <c r="AJ33" s="1066"/>
      <c r="AK33" s="1009" t="s">
        <v>618</v>
      </c>
      <c r="AL33" s="1000"/>
      <c r="AM33" s="1000"/>
      <c r="AN33" s="1000"/>
      <c r="AO33" s="1000"/>
      <c r="AP33" s="1000">
        <v>381</v>
      </c>
      <c r="AQ33" s="1000"/>
      <c r="AR33" s="1000"/>
      <c r="AS33" s="1000"/>
      <c r="AT33" s="1000"/>
      <c r="AU33" s="1000" t="s">
        <v>618</v>
      </c>
      <c r="AV33" s="1000"/>
      <c r="AW33" s="1000"/>
      <c r="AX33" s="1000"/>
      <c r="AY33" s="1000"/>
      <c r="AZ33" s="1070"/>
      <c r="BA33" s="1070"/>
      <c r="BB33" s="1070"/>
      <c r="BC33" s="1070"/>
      <c r="BD33" s="1070"/>
      <c r="BE33" s="1001" t="s">
        <v>623</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421</v>
      </c>
      <c r="C34" s="1060"/>
      <c r="D34" s="1060"/>
      <c r="E34" s="1060"/>
      <c r="F34" s="1060"/>
      <c r="G34" s="1060"/>
      <c r="H34" s="1060"/>
      <c r="I34" s="1060"/>
      <c r="J34" s="1060"/>
      <c r="K34" s="1060"/>
      <c r="L34" s="1060"/>
      <c r="M34" s="1060"/>
      <c r="N34" s="1060"/>
      <c r="O34" s="1060"/>
      <c r="P34" s="1061"/>
      <c r="Q34" s="1067">
        <v>154</v>
      </c>
      <c r="R34" s="1068"/>
      <c r="S34" s="1068"/>
      <c r="T34" s="1068"/>
      <c r="U34" s="1068"/>
      <c r="V34" s="1068">
        <v>154</v>
      </c>
      <c r="W34" s="1068"/>
      <c r="X34" s="1068"/>
      <c r="Y34" s="1068"/>
      <c r="Z34" s="1068"/>
      <c r="AA34" s="1068" t="s">
        <v>620</v>
      </c>
      <c r="AB34" s="1068"/>
      <c r="AC34" s="1068"/>
      <c r="AD34" s="1068"/>
      <c r="AE34" s="1069"/>
      <c r="AF34" s="1064" t="s">
        <v>624</v>
      </c>
      <c r="AG34" s="1065"/>
      <c r="AH34" s="1065"/>
      <c r="AI34" s="1065"/>
      <c r="AJ34" s="1066"/>
      <c r="AK34" s="1009">
        <v>123</v>
      </c>
      <c r="AL34" s="1000"/>
      <c r="AM34" s="1000"/>
      <c r="AN34" s="1000"/>
      <c r="AO34" s="1000"/>
      <c r="AP34" s="1000">
        <v>652</v>
      </c>
      <c r="AQ34" s="1000"/>
      <c r="AR34" s="1000"/>
      <c r="AS34" s="1000"/>
      <c r="AT34" s="1000"/>
      <c r="AU34" s="1000">
        <v>651</v>
      </c>
      <c r="AV34" s="1000"/>
      <c r="AW34" s="1000"/>
      <c r="AX34" s="1000"/>
      <c r="AY34" s="1000"/>
      <c r="AZ34" s="1070"/>
      <c r="BA34" s="1070"/>
      <c r="BB34" s="1070"/>
      <c r="BC34" s="1070"/>
      <c r="BD34" s="1070"/>
      <c r="BE34" s="1001" t="s">
        <v>623</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422</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401</v>
      </c>
      <c r="B63" s="966" t="s">
        <v>423</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16641</v>
      </c>
      <c r="AG63" s="988"/>
      <c r="AH63" s="988"/>
      <c r="AI63" s="988"/>
      <c r="AJ63" s="1051"/>
      <c r="AK63" s="1052"/>
      <c r="AL63" s="992"/>
      <c r="AM63" s="992"/>
      <c r="AN63" s="992"/>
      <c r="AO63" s="992"/>
      <c r="AP63" s="988">
        <v>99393</v>
      </c>
      <c r="AQ63" s="988"/>
      <c r="AR63" s="988"/>
      <c r="AS63" s="988"/>
      <c r="AT63" s="988"/>
      <c r="AU63" s="988">
        <v>38797</v>
      </c>
      <c r="AV63" s="988"/>
      <c r="AW63" s="988"/>
      <c r="AX63" s="988"/>
      <c r="AY63" s="988"/>
      <c r="AZ63" s="1046"/>
      <c r="BA63" s="1046"/>
      <c r="BB63" s="1046"/>
      <c r="BC63" s="1046"/>
      <c r="BD63" s="1046"/>
      <c r="BE63" s="989"/>
      <c r="BF63" s="989"/>
      <c r="BG63" s="989"/>
      <c r="BH63" s="989"/>
      <c r="BI63" s="990"/>
      <c r="BJ63" s="1047" t="s">
        <v>424</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426</v>
      </c>
      <c r="B66" s="1025"/>
      <c r="C66" s="1025"/>
      <c r="D66" s="1025"/>
      <c r="E66" s="1025"/>
      <c r="F66" s="1025"/>
      <c r="G66" s="1025"/>
      <c r="H66" s="1025"/>
      <c r="I66" s="1025"/>
      <c r="J66" s="1025"/>
      <c r="K66" s="1025"/>
      <c r="L66" s="1025"/>
      <c r="M66" s="1025"/>
      <c r="N66" s="1025"/>
      <c r="O66" s="1025"/>
      <c r="P66" s="1026"/>
      <c r="Q66" s="1030" t="s">
        <v>427</v>
      </c>
      <c r="R66" s="1031"/>
      <c r="S66" s="1031"/>
      <c r="T66" s="1031"/>
      <c r="U66" s="1032"/>
      <c r="V66" s="1030" t="s">
        <v>428</v>
      </c>
      <c r="W66" s="1031"/>
      <c r="X66" s="1031"/>
      <c r="Y66" s="1031"/>
      <c r="Z66" s="1032"/>
      <c r="AA66" s="1030" t="s">
        <v>429</v>
      </c>
      <c r="AB66" s="1031"/>
      <c r="AC66" s="1031"/>
      <c r="AD66" s="1031"/>
      <c r="AE66" s="1032"/>
      <c r="AF66" s="1036" t="s">
        <v>430</v>
      </c>
      <c r="AG66" s="1037"/>
      <c r="AH66" s="1037"/>
      <c r="AI66" s="1037"/>
      <c r="AJ66" s="1038"/>
      <c r="AK66" s="1030" t="s">
        <v>431</v>
      </c>
      <c r="AL66" s="1025"/>
      <c r="AM66" s="1025"/>
      <c r="AN66" s="1025"/>
      <c r="AO66" s="1026"/>
      <c r="AP66" s="1030" t="s">
        <v>432</v>
      </c>
      <c r="AQ66" s="1031"/>
      <c r="AR66" s="1031"/>
      <c r="AS66" s="1031"/>
      <c r="AT66" s="1032"/>
      <c r="AU66" s="1030" t="s">
        <v>433</v>
      </c>
      <c r="AV66" s="1031"/>
      <c r="AW66" s="1031"/>
      <c r="AX66" s="1031"/>
      <c r="AY66" s="1032"/>
      <c r="AZ66" s="1030" t="s">
        <v>384</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625</v>
      </c>
      <c r="C68" s="1015"/>
      <c r="D68" s="1015"/>
      <c r="E68" s="1015"/>
      <c r="F68" s="1015"/>
      <c r="G68" s="1015"/>
      <c r="H68" s="1015"/>
      <c r="I68" s="1015"/>
      <c r="J68" s="1015"/>
      <c r="K68" s="1015"/>
      <c r="L68" s="1015"/>
      <c r="M68" s="1015"/>
      <c r="N68" s="1015"/>
      <c r="O68" s="1015"/>
      <c r="P68" s="1016"/>
      <c r="Q68" s="1017">
        <v>204037</v>
      </c>
      <c r="R68" s="1011"/>
      <c r="S68" s="1011"/>
      <c r="T68" s="1011"/>
      <c r="U68" s="1011"/>
      <c r="V68" s="1011">
        <v>197049</v>
      </c>
      <c r="W68" s="1011"/>
      <c r="X68" s="1011"/>
      <c r="Y68" s="1011"/>
      <c r="Z68" s="1011"/>
      <c r="AA68" s="1011">
        <v>6987</v>
      </c>
      <c r="AB68" s="1011"/>
      <c r="AC68" s="1011"/>
      <c r="AD68" s="1011"/>
      <c r="AE68" s="1011"/>
      <c r="AF68" s="1011">
        <v>6987</v>
      </c>
      <c r="AG68" s="1011"/>
      <c r="AH68" s="1011"/>
      <c r="AI68" s="1011"/>
      <c r="AJ68" s="1011"/>
      <c r="AK68" s="1011" t="s">
        <v>539</v>
      </c>
      <c r="AL68" s="1011"/>
      <c r="AM68" s="1011"/>
      <c r="AN68" s="1011"/>
      <c r="AO68" s="1011"/>
      <c r="AP68" s="1011" t="s">
        <v>539</v>
      </c>
      <c r="AQ68" s="1011"/>
      <c r="AR68" s="1011"/>
      <c r="AS68" s="1011"/>
      <c r="AT68" s="1011"/>
      <c r="AU68" s="1011" t="s">
        <v>539</v>
      </c>
      <c r="AV68" s="1011"/>
      <c r="AW68" s="1011"/>
      <c r="AX68" s="1011"/>
      <c r="AY68" s="1011"/>
      <c r="AZ68" s="1012" t="s">
        <v>626</v>
      </c>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627</v>
      </c>
      <c r="C69" s="1004"/>
      <c r="D69" s="1004"/>
      <c r="E69" s="1004"/>
      <c r="F69" s="1004"/>
      <c r="G69" s="1004"/>
      <c r="H69" s="1004"/>
      <c r="I69" s="1004"/>
      <c r="J69" s="1004"/>
      <c r="K69" s="1004"/>
      <c r="L69" s="1004"/>
      <c r="M69" s="1004"/>
      <c r="N69" s="1004"/>
      <c r="O69" s="1004"/>
      <c r="P69" s="1005"/>
      <c r="Q69" s="1006">
        <v>363</v>
      </c>
      <c r="R69" s="1000"/>
      <c r="S69" s="1000"/>
      <c r="T69" s="1000"/>
      <c r="U69" s="1000"/>
      <c r="V69" s="1000">
        <v>231</v>
      </c>
      <c r="W69" s="1000"/>
      <c r="X69" s="1000"/>
      <c r="Y69" s="1000"/>
      <c r="Z69" s="1000"/>
      <c r="AA69" s="1000">
        <v>133</v>
      </c>
      <c r="AB69" s="1000"/>
      <c r="AC69" s="1000"/>
      <c r="AD69" s="1000"/>
      <c r="AE69" s="1000"/>
      <c r="AF69" s="1000">
        <v>133</v>
      </c>
      <c r="AG69" s="1000"/>
      <c r="AH69" s="1000"/>
      <c r="AI69" s="1000"/>
      <c r="AJ69" s="1000"/>
      <c r="AK69" s="1000">
        <v>122</v>
      </c>
      <c r="AL69" s="1000"/>
      <c r="AM69" s="1000"/>
      <c r="AN69" s="1000"/>
      <c r="AO69" s="1000"/>
      <c r="AP69" s="1000" t="s">
        <v>539</v>
      </c>
      <c r="AQ69" s="1000"/>
      <c r="AR69" s="1000"/>
      <c r="AS69" s="1000"/>
      <c r="AT69" s="1000"/>
      <c r="AU69" s="1000" t="s">
        <v>539</v>
      </c>
      <c r="AV69" s="1000"/>
      <c r="AW69" s="1000"/>
      <c r="AX69" s="1000"/>
      <c r="AY69" s="1000"/>
      <c r="AZ69" s="1001" t="s">
        <v>628</v>
      </c>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629</v>
      </c>
      <c r="C70" s="1004"/>
      <c r="D70" s="1004"/>
      <c r="E70" s="1004"/>
      <c r="F70" s="1004"/>
      <c r="G70" s="1004"/>
      <c r="H70" s="1004"/>
      <c r="I70" s="1004"/>
      <c r="J70" s="1004"/>
      <c r="K70" s="1004"/>
      <c r="L70" s="1004"/>
      <c r="M70" s="1004"/>
      <c r="N70" s="1004"/>
      <c r="O70" s="1004"/>
      <c r="P70" s="1005"/>
      <c r="Q70" s="1006">
        <v>65</v>
      </c>
      <c r="R70" s="1000"/>
      <c r="S70" s="1000"/>
      <c r="T70" s="1000"/>
      <c r="U70" s="1000"/>
      <c r="V70" s="1000">
        <v>56</v>
      </c>
      <c r="W70" s="1000"/>
      <c r="X70" s="1000"/>
      <c r="Y70" s="1000"/>
      <c r="Z70" s="1000"/>
      <c r="AA70" s="1000">
        <v>8</v>
      </c>
      <c r="AB70" s="1000"/>
      <c r="AC70" s="1000"/>
      <c r="AD70" s="1000"/>
      <c r="AE70" s="1000"/>
      <c r="AF70" s="1000">
        <v>8</v>
      </c>
      <c r="AG70" s="1000"/>
      <c r="AH70" s="1000"/>
      <c r="AI70" s="1000"/>
      <c r="AJ70" s="1000"/>
      <c r="AK70" s="1000" t="s">
        <v>539</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401</v>
      </c>
      <c r="B88" s="966" t="s">
        <v>434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7128</v>
      </c>
      <c r="AG88" s="988"/>
      <c r="AH88" s="988"/>
      <c r="AI88" s="988"/>
      <c r="AJ88" s="988"/>
      <c r="AK88" s="992"/>
      <c r="AL88" s="992"/>
      <c r="AM88" s="992"/>
      <c r="AN88" s="992"/>
      <c r="AO88" s="992"/>
      <c r="AP88" s="988" t="s">
        <v>618</v>
      </c>
      <c r="AQ88" s="988"/>
      <c r="AR88" s="988"/>
      <c r="AS88" s="988"/>
      <c r="AT88" s="988"/>
      <c r="AU88" s="988" t="s">
        <v>618</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401</v>
      </c>
      <c r="BR102" s="966" t="s">
        <v>435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533</v>
      </c>
      <c r="CS102" s="982"/>
      <c r="CT102" s="982"/>
      <c r="CU102" s="982"/>
      <c r="CV102" s="983"/>
      <c r="CW102" s="981">
        <v>21</v>
      </c>
      <c r="CX102" s="982"/>
      <c r="CY102" s="982"/>
      <c r="CZ102" s="982"/>
      <c r="DA102" s="983"/>
      <c r="DB102" s="981" t="s">
        <v>618</v>
      </c>
      <c r="DC102" s="982"/>
      <c r="DD102" s="982"/>
      <c r="DE102" s="982"/>
      <c r="DF102" s="983"/>
      <c r="DG102" s="981" t="s">
        <v>618</v>
      </c>
      <c r="DH102" s="982"/>
      <c r="DI102" s="982"/>
      <c r="DJ102" s="982"/>
      <c r="DK102" s="983"/>
      <c r="DL102" s="981" t="s">
        <v>618</v>
      </c>
      <c r="DM102" s="982"/>
      <c r="DN102" s="982"/>
      <c r="DO102" s="982"/>
      <c r="DP102" s="983"/>
      <c r="DQ102" s="981" t="s">
        <v>618</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436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440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442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443</v>
      </c>
      <c r="AB109" s="925"/>
      <c r="AC109" s="925"/>
      <c r="AD109" s="925"/>
      <c r="AE109" s="926"/>
      <c r="AF109" s="927" t="s">
        <v>444</v>
      </c>
      <c r="AG109" s="925"/>
      <c r="AH109" s="925"/>
      <c r="AI109" s="925"/>
      <c r="AJ109" s="926"/>
      <c r="AK109" s="927" t="s">
        <v>311</v>
      </c>
      <c r="AL109" s="925"/>
      <c r="AM109" s="925"/>
      <c r="AN109" s="925"/>
      <c r="AO109" s="926"/>
      <c r="AP109" s="927" t="s">
        <v>445</v>
      </c>
      <c r="AQ109" s="925"/>
      <c r="AR109" s="925"/>
      <c r="AS109" s="925"/>
      <c r="AT109" s="958"/>
      <c r="AU109" s="924" t="s">
        <v>442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443</v>
      </c>
      <c r="BR109" s="925"/>
      <c r="BS109" s="925"/>
      <c r="BT109" s="925"/>
      <c r="BU109" s="926"/>
      <c r="BV109" s="927" t="s">
        <v>444</v>
      </c>
      <c r="BW109" s="925"/>
      <c r="BX109" s="925"/>
      <c r="BY109" s="925"/>
      <c r="BZ109" s="926"/>
      <c r="CA109" s="927" t="s">
        <v>311</v>
      </c>
      <c r="CB109" s="925"/>
      <c r="CC109" s="925"/>
      <c r="CD109" s="925"/>
      <c r="CE109" s="926"/>
      <c r="CF109" s="965" t="s">
        <v>445</v>
      </c>
      <c r="CG109" s="965"/>
      <c r="CH109" s="965"/>
      <c r="CI109" s="965"/>
      <c r="CJ109" s="965"/>
      <c r="CK109" s="927" t="s">
        <v>446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443</v>
      </c>
      <c r="DH109" s="925"/>
      <c r="DI109" s="925"/>
      <c r="DJ109" s="925"/>
      <c r="DK109" s="926"/>
      <c r="DL109" s="927" t="s">
        <v>444</v>
      </c>
      <c r="DM109" s="925"/>
      <c r="DN109" s="925"/>
      <c r="DO109" s="925"/>
      <c r="DP109" s="926"/>
      <c r="DQ109" s="927" t="s">
        <v>311</v>
      </c>
      <c r="DR109" s="925"/>
      <c r="DS109" s="925"/>
      <c r="DT109" s="925"/>
      <c r="DU109" s="926"/>
      <c r="DV109" s="927" t="s">
        <v>445</v>
      </c>
      <c r="DW109" s="925"/>
      <c r="DX109" s="925"/>
      <c r="DY109" s="925"/>
      <c r="DZ109" s="958"/>
    </row>
    <row r="110" spans="1:131" s="226" customFormat="1" ht="26.25" customHeight="1" x14ac:dyDescent="0.15">
      <c r="A110" s="836" t="s">
        <v>447</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19162756</v>
      </c>
      <c r="AB110" s="918"/>
      <c r="AC110" s="918"/>
      <c r="AD110" s="918"/>
      <c r="AE110" s="919"/>
      <c r="AF110" s="920">
        <v>18894997</v>
      </c>
      <c r="AG110" s="918"/>
      <c r="AH110" s="918"/>
      <c r="AI110" s="918"/>
      <c r="AJ110" s="919"/>
      <c r="AK110" s="920">
        <v>19041533</v>
      </c>
      <c r="AL110" s="918"/>
      <c r="AM110" s="918"/>
      <c r="AN110" s="918"/>
      <c r="AO110" s="919"/>
      <c r="AP110" s="921">
        <v>20.6</v>
      </c>
      <c r="AQ110" s="922"/>
      <c r="AR110" s="922"/>
      <c r="AS110" s="922"/>
      <c r="AT110" s="923"/>
      <c r="AU110" s="959" t="s">
        <v>74</v>
      </c>
      <c r="AV110" s="960"/>
      <c r="AW110" s="960"/>
      <c r="AX110" s="960"/>
      <c r="AY110" s="960"/>
      <c r="AZ110" s="889" t="s">
        <v>448</v>
      </c>
      <c r="BA110" s="837"/>
      <c r="BB110" s="837"/>
      <c r="BC110" s="837"/>
      <c r="BD110" s="837"/>
      <c r="BE110" s="837"/>
      <c r="BF110" s="837"/>
      <c r="BG110" s="837"/>
      <c r="BH110" s="837"/>
      <c r="BI110" s="837"/>
      <c r="BJ110" s="837"/>
      <c r="BK110" s="837"/>
      <c r="BL110" s="837"/>
      <c r="BM110" s="837"/>
      <c r="BN110" s="837"/>
      <c r="BO110" s="837"/>
      <c r="BP110" s="838"/>
      <c r="BQ110" s="890">
        <v>168364164</v>
      </c>
      <c r="BR110" s="871"/>
      <c r="BS110" s="871"/>
      <c r="BT110" s="871"/>
      <c r="BU110" s="871"/>
      <c r="BV110" s="871">
        <v>168223780</v>
      </c>
      <c r="BW110" s="871"/>
      <c r="BX110" s="871"/>
      <c r="BY110" s="871"/>
      <c r="BZ110" s="871"/>
      <c r="CA110" s="871">
        <v>164277027</v>
      </c>
      <c r="CB110" s="871"/>
      <c r="CC110" s="871"/>
      <c r="CD110" s="871"/>
      <c r="CE110" s="871"/>
      <c r="CF110" s="895">
        <v>177.3</v>
      </c>
      <c r="CG110" s="896"/>
      <c r="CH110" s="896"/>
      <c r="CI110" s="896"/>
      <c r="CJ110" s="896"/>
      <c r="CK110" s="955" t="s">
        <v>449</v>
      </c>
      <c r="CL110" s="848"/>
      <c r="CM110" s="889" t="s">
        <v>450</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1272679</v>
      </c>
      <c r="DH110" s="871"/>
      <c r="DI110" s="871"/>
      <c r="DJ110" s="871"/>
      <c r="DK110" s="871"/>
      <c r="DL110" s="871">
        <v>1077243</v>
      </c>
      <c r="DM110" s="871"/>
      <c r="DN110" s="871"/>
      <c r="DO110" s="871"/>
      <c r="DP110" s="871"/>
      <c r="DQ110" s="871">
        <v>879939</v>
      </c>
      <c r="DR110" s="871"/>
      <c r="DS110" s="871"/>
      <c r="DT110" s="871"/>
      <c r="DU110" s="871"/>
      <c r="DV110" s="872">
        <v>0.9</v>
      </c>
      <c r="DW110" s="872"/>
      <c r="DX110" s="872"/>
      <c r="DY110" s="872"/>
      <c r="DZ110" s="873"/>
    </row>
    <row r="111" spans="1:131" s="226" customFormat="1" ht="26.25" customHeight="1" x14ac:dyDescent="0.15">
      <c r="A111" s="803" t="s">
        <v>451</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452</v>
      </c>
      <c r="AB111" s="948"/>
      <c r="AC111" s="948"/>
      <c r="AD111" s="948"/>
      <c r="AE111" s="949"/>
      <c r="AF111" s="950" t="s">
        <v>453</v>
      </c>
      <c r="AG111" s="948"/>
      <c r="AH111" s="948"/>
      <c r="AI111" s="948"/>
      <c r="AJ111" s="949"/>
      <c r="AK111" s="950" t="s">
        <v>454</v>
      </c>
      <c r="AL111" s="948"/>
      <c r="AM111" s="948"/>
      <c r="AN111" s="948"/>
      <c r="AO111" s="949"/>
      <c r="AP111" s="951" t="s">
        <v>452</v>
      </c>
      <c r="AQ111" s="952"/>
      <c r="AR111" s="952"/>
      <c r="AS111" s="952"/>
      <c r="AT111" s="953"/>
      <c r="AU111" s="961"/>
      <c r="AV111" s="962"/>
      <c r="AW111" s="962"/>
      <c r="AX111" s="962"/>
      <c r="AY111" s="962"/>
      <c r="AZ111" s="844" t="s">
        <v>455</v>
      </c>
      <c r="BA111" s="781"/>
      <c r="BB111" s="781"/>
      <c r="BC111" s="781"/>
      <c r="BD111" s="781"/>
      <c r="BE111" s="781"/>
      <c r="BF111" s="781"/>
      <c r="BG111" s="781"/>
      <c r="BH111" s="781"/>
      <c r="BI111" s="781"/>
      <c r="BJ111" s="781"/>
      <c r="BK111" s="781"/>
      <c r="BL111" s="781"/>
      <c r="BM111" s="781"/>
      <c r="BN111" s="781"/>
      <c r="BO111" s="781"/>
      <c r="BP111" s="782"/>
      <c r="BQ111" s="845">
        <v>1448253</v>
      </c>
      <c r="BR111" s="846"/>
      <c r="BS111" s="846"/>
      <c r="BT111" s="846"/>
      <c r="BU111" s="846"/>
      <c r="BV111" s="846">
        <v>1077243</v>
      </c>
      <c r="BW111" s="846"/>
      <c r="BX111" s="846"/>
      <c r="BY111" s="846"/>
      <c r="BZ111" s="846"/>
      <c r="CA111" s="846">
        <v>879939</v>
      </c>
      <c r="CB111" s="846"/>
      <c r="CC111" s="846"/>
      <c r="CD111" s="846"/>
      <c r="CE111" s="846"/>
      <c r="CF111" s="904">
        <v>0.9</v>
      </c>
      <c r="CG111" s="905"/>
      <c r="CH111" s="905"/>
      <c r="CI111" s="905"/>
      <c r="CJ111" s="905"/>
      <c r="CK111" s="956"/>
      <c r="CL111" s="850"/>
      <c r="CM111" s="844" t="s">
        <v>456</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453</v>
      </c>
      <c r="DH111" s="846"/>
      <c r="DI111" s="846"/>
      <c r="DJ111" s="846"/>
      <c r="DK111" s="846"/>
      <c r="DL111" s="846" t="s">
        <v>457</v>
      </c>
      <c r="DM111" s="846"/>
      <c r="DN111" s="846"/>
      <c r="DO111" s="846"/>
      <c r="DP111" s="846"/>
      <c r="DQ111" s="846" t="s">
        <v>397</v>
      </c>
      <c r="DR111" s="846"/>
      <c r="DS111" s="846"/>
      <c r="DT111" s="846"/>
      <c r="DU111" s="846"/>
      <c r="DV111" s="823" t="s">
        <v>457</v>
      </c>
      <c r="DW111" s="823"/>
      <c r="DX111" s="823"/>
      <c r="DY111" s="823"/>
      <c r="DZ111" s="824"/>
    </row>
    <row r="112" spans="1:131" s="226" customFormat="1" ht="26.25" customHeight="1" x14ac:dyDescent="0.15">
      <c r="A112" s="941" t="s">
        <v>458</v>
      </c>
      <c r="B112" s="942"/>
      <c r="C112" s="781" t="s">
        <v>459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454</v>
      </c>
      <c r="AB112" s="809"/>
      <c r="AC112" s="809"/>
      <c r="AD112" s="809"/>
      <c r="AE112" s="810"/>
      <c r="AF112" s="811" t="s">
        <v>457</v>
      </c>
      <c r="AG112" s="809"/>
      <c r="AH112" s="809"/>
      <c r="AI112" s="809"/>
      <c r="AJ112" s="810"/>
      <c r="AK112" s="811" t="s">
        <v>457</v>
      </c>
      <c r="AL112" s="809"/>
      <c r="AM112" s="809"/>
      <c r="AN112" s="809"/>
      <c r="AO112" s="810"/>
      <c r="AP112" s="853" t="s">
        <v>460</v>
      </c>
      <c r="AQ112" s="854"/>
      <c r="AR112" s="854"/>
      <c r="AS112" s="854"/>
      <c r="AT112" s="855"/>
      <c r="AU112" s="961"/>
      <c r="AV112" s="962"/>
      <c r="AW112" s="962"/>
      <c r="AX112" s="962"/>
      <c r="AY112" s="962"/>
      <c r="AZ112" s="844" t="s">
        <v>461</v>
      </c>
      <c r="BA112" s="781"/>
      <c r="BB112" s="781"/>
      <c r="BC112" s="781"/>
      <c r="BD112" s="781"/>
      <c r="BE112" s="781"/>
      <c r="BF112" s="781"/>
      <c r="BG112" s="781"/>
      <c r="BH112" s="781"/>
      <c r="BI112" s="781"/>
      <c r="BJ112" s="781"/>
      <c r="BK112" s="781"/>
      <c r="BL112" s="781"/>
      <c r="BM112" s="781"/>
      <c r="BN112" s="781"/>
      <c r="BO112" s="781"/>
      <c r="BP112" s="782"/>
      <c r="BQ112" s="845">
        <v>43621959</v>
      </c>
      <c r="BR112" s="846"/>
      <c r="BS112" s="846"/>
      <c r="BT112" s="846"/>
      <c r="BU112" s="846"/>
      <c r="BV112" s="846">
        <v>40828323</v>
      </c>
      <c r="BW112" s="846"/>
      <c r="BX112" s="846"/>
      <c r="BY112" s="846"/>
      <c r="BZ112" s="846"/>
      <c r="CA112" s="846">
        <v>38796004</v>
      </c>
      <c r="CB112" s="846"/>
      <c r="CC112" s="846"/>
      <c r="CD112" s="846"/>
      <c r="CE112" s="846"/>
      <c r="CF112" s="904">
        <v>41.9</v>
      </c>
      <c r="CG112" s="905"/>
      <c r="CH112" s="905"/>
      <c r="CI112" s="905"/>
      <c r="CJ112" s="905"/>
      <c r="CK112" s="956"/>
      <c r="CL112" s="850"/>
      <c r="CM112" s="844" t="s">
        <v>462</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463</v>
      </c>
      <c r="DH112" s="846"/>
      <c r="DI112" s="846"/>
      <c r="DJ112" s="846"/>
      <c r="DK112" s="846"/>
      <c r="DL112" s="846" t="s">
        <v>463</v>
      </c>
      <c r="DM112" s="846"/>
      <c r="DN112" s="846"/>
      <c r="DO112" s="846"/>
      <c r="DP112" s="846"/>
      <c r="DQ112" s="846" t="s">
        <v>397</v>
      </c>
      <c r="DR112" s="846"/>
      <c r="DS112" s="846"/>
      <c r="DT112" s="846"/>
      <c r="DU112" s="846"/>
      <c r="DV112" s="823" t="s">
        <v>457</v>
      </c>
      <c r="DW112" s="823"/>
      <c r="DX112" s="823"/>
      <c r="DY112" s="823"/>
      <c r="DZ112" s="824"/>
    </row>
    <row r="113" spans="1:130" s="226" customFormat="1" ht="26.25" customHeight="1" x14ac:dyDescent="0.15">
      <c r="A113" s="943"/>
      <c r="B113" s="944"/>
      <c r="C113" s="781" t="s">
        <v>464</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3111739</v>
      </c>
      <c r="AB113" s="948"/>
      <c r="AC113" s="948"/>
      <c r="AD113" s="948"/>
      <c r="AE113" s="949"/>
      <c r="AF113" s="950">
        <v>3343105</v>
      </c>
      <c r="AG113" s="948"/>
      <c r="AH113" s="948"/>
      <c r="AI113" s="948"/>
      <c r="AJ113" s="949"/>
      <c r="AK113" s="950">
        <v>2850072</v>
      </c>
      <c r="AL113" s="948"/>
      <c r="AM113" s="948"/>
      <c r="AN113" s="948"/>
      <c r="AO113" s="949"/>
      <c r="AP113" s="951">
        <v>3.1</v>
      </c>
      <c r="AQ113" s="952"/>
      <c r="AR113" s="952"/>
      <c r="AS113" s="952"/>
      <c r="AT113" s="953"/>
      <c r="AU113" s="961"/>
      <c r="AV113" s="962"/>
      <c r="AW113" s="962"/>
      <c r="AX113" s="962"/>
      <c r="AY113" s="962"/>
      <c r="AZ113" s="844" t="s">
        <v>465</v>
      </c>
      <c r="BA113" s="781"/>
      <c r="BB113" s="781"/>
      <c r="BC113" s="781"/>
      <c r="BD113" s="781"/>
      <c r="BE113" s="781"/>
      <c r="BF113" s="781"/>
      <c r="BG113" s="781"/>
      <c r="BH113" s="781"/>
      <c r="BI113" s="781"/>
      <c r="BJ113" s="781"/>
      <c r="BK113" s="781"/>
      <c r="BL113" s="781"/>
      <c r="BM113" s="781"/>
      <c r="BN113" s="781"/>
      <c r="BO113" s="781"/>
      <c r="BP113" s="782"/>
      <c r="BQ113" s="845" t="s">
        <v>460</v>
      </c>
      <c r="BR113" s="846"/>
      <c r="BS113" s="846"/>
      <c r="BT113" s="846"/>
      <c r="BU113" s="846"/>
      <c r="BV113" s="846" t="s">
        <v>466</v>
      </c>
      <c r="BW113" s="846"/>
      <c r="BX113" s="846"/>
      <c r="BY113" s="846"/>
      <c r="BZ113" s="846"/>
      <c r="CA113" s="846" t="s">
        <v>467</v>
      </c>
      <c r="CB113" s="846"/>
      <c r="CC113" s="846"/>
      <c r="CD113" s="846"/>
      <c r="CE113" s="846"/>
      <c r="CF113" s="904" t="s">
        <v>468</v>
      </c>
      <c r="CG113" s="905"/>
      <c r="CH113" s="905"/>
      <c r="CI113" s="905"/>
      <c r="CJ113" s="905"/>
      <c r="CK113" s="956"/>
      <c r="CL113" s="850"/>
      <c r="CM113" s="844" t="s">
        <v>469</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453</v>
      </c>
      <c r="DH113" s="809"/>
      <c r="DI113" s="809"/>
      <c r="DJ113" s="809"/>
      <c r="DK113" s="810"/>
      <c r="DL113" s="811" t="s">
        <v>397</v>
      </c>
      <c r="DM113" s="809"/>
      <c r="DN113" s="809"/>
      <c r="DO113" s="809"/>
      <c r="DP113" s="810"/>
      <c r="DQ113" s="811" t="s">
        <v>453</v>
      </c>
      <c r="DR113" s="809"/>
      <c r="DS113" s="809"/>
      <c r="DT113" s="809"/>
      <c r="DU113" s="810"/>
      <c r="DV113" s="853" t="s">
        <v>460</v>
      </c>
      <c r="DW113" s="854"/>
      <c r="DX113" s="854"/>
      <c r="DY113" s="854"/>
      <c r="DZ113" s="855"/>
    </row>
    <row r="114" spans="1:130" s="226" customFormat="1" ht="26.25" customHeight="1" x14ac:dyDescent="0.15">
      <c r="A114" s="943"/>
      <c r="B114" s="944"/>
      <c r="C114" s="781" t="s">
        <v>470</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397</v>
      </c>
      <c r="AB114" s="809"/>
      <c r="AC114" s="809"/>
      <c r="AD114" s="809"/>
      <c r="AE114" s="810"/>
      <c r="AF114" s="811" t="s">
        <v>457</v>
      </c>
      <c r="AG114" s="809"/>
      <c r="AH114" s="809"/>
      <c r="AI114" s="809"/>
      <c r="AJ114" s="810"/>
      <c r="AK114" s="811" t="s">
        <v>397</v>
      </c>
      <c r="AL114" s="809"/>
      <c r="AM114" s="809"/>
      <c r="AN114" s="809"/>
      <c r="AO114" s="810"/>
      <c r="AP114" s="853" t="s">
        <v>457</v>
      </c>
      <c r="AQ114" s="854"/>
      <c r="AR114" s="854"/>
      <c r="AS114" s="854"/>
      <c r="AT114" s="855"/>
      <c r="AU114" s="961"/>
      <c r="AV114" s="962"/>
      <c r="AW114" s="962"/>
      <c r="AX114" s="962"/>
      <c r="AY114" s="962"/>
      <c r="AZ114" s="844" t="s">
        <v>471</v>
      </c>
      <c r="BA114" s="781"/>
      <c r="BB114" s="781"/>
      <c r="BC114" s="781"/>
      <c r="BD114" s="781"/>
      <c r="BE114" s="781"/>
      <c r="BF114" s="781"/>
      <c r="BG114" s="781"/>
      <c r="BH114" s="781"/>
      <c r="BI114" s="781"/>
      <c r="BJ114" s="781"/>
      <c r="BK114" s="781"/>
      <c r="BL114" s="781"/>
      <c r="BM114" s="781"/>
      <c r="BN114" s="781"/>
      <c r="BO114" s="781"/>
      <c r="BP114" s="782"/>
      <c r="BQ114" s="845">
        <v>23072684</v>
      </c>
      <c r="BR114" s="846"/>
      <c r="BS114" s="846"/>
      <c r="BT114" s="846"/>
      <c r="BU114" s="846"/>
      <c r="BV114" s="846">
        <v>23459274</v>
      </c>
      <c r="BW114" s="846"/>
      <c r="BX114" s="846"/>
      <c r="BY114" s="846"/>
      <c r="BZ114" s="846"/>
      <c r="CA114" s="846">
        <v>23222269</v>
      </c>
      <c r="CB114" s="846"/>
      <c r="CC114" s="846"/>
      <c r="CD114" s="846"/>
      <c r="CE114" s="846"/>
      <c r="CF114" s="904">
        <v>25.1</v>
      </c>
      <c r="CG114" s="905"/>
      <c r="CH114" s="905"/>
      <c r="CI114" s="905"/>
      <c r="CJ114" s="905"/>
      <c r="CK114" s="956"/>
      <c r="CL114" s="850"/>
      <c r="CM114" s="844" t="s">
        <v>472</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424</v>
      </c>
      <c r="DH114" s="809"/>
      <c r="DI114" s="809"/>
      <c r="DJ114" s="809"/>
      <c r="DK114" s="810"/>
      <c r="DL114" s="811" t="s">
        <v>463</v>
      </c>
      <c r="DM114" s="809"/>
      <c r="DN114" s="809"/>
      <c r="DO114" s="809"/>
      <c r="DP114" s="810"/>
      <c r="DQ114" s="811" t="s">
        <v>463</v>
      </c>
      <c r="DR114" s="809"/>
      <c r="DS114" s="809"/>
      <c r="DT114" s="809"/>
      <c r="DU114" s="810"/>
      <c r="DV114" s="853" t="s">
        <v>467</v>
      </c>
      <c r="DW114" s="854"/>
      <c r="DX114" s="854"/>
      <c r="DY114" s="854"/>
      <c r="DZ114" s="855"/>
    </row>
    <row r="115" spans="1:130" s="226" customFormat="1" ht="26.25" customHeight="1" x14ac:dyDescent="0.15">
      <c r="A115" s="943"/>
      <c r="B115" s="944"/>
      <c r="C115" s="781" t="s">
        <v>473</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336092</v>
      </c>
      <c r="AB115" s="948"/>
      <c r="AC115" s="948"/>
      <c r="AD115" s="948"/>
      <c r="AE115" s="949"/>
      <c r="AF115" s="950">
        <v>627433</v>
      </c>
      <c r="AG115" s="948"/>
      <c r="AH115" s="948"/>
      <c r="AI115" s="948"/>
      <c r="AJ115" s="949"/>
      <c r="AK115" s="950">
        <v>266889</v>
      </c>
      <c r="AL115" s="948"/>
      <c r="AM115" s="948"/>
      <c r="AN115" s="948"/>
      <c r="AO115" s="949"/>
      <c r="AP115" s="951">
        <v>0.3</v>
      </c>
      <c r="AQ115" s="952"/>
      <c r="AR115" s="952"/>
      <c r="AS115" s="952"/>
      <c r="AT115" s="953"/>
      <c r="AU115" s="961"/>
      <c r="AV115" s="962"/>
      <c r="AW115" s="962"/>
      <c r="AX115" s="962"/>
      <c r="AY115" s="962"/>
      <c r="AZ115" s="844" t="s">
        <v>474</v>
      </c>
      <c r="BA115" s="781"/>
      <c r="BB115" s="781"/>
      <c r="BC115" s="781"/>
      <c r="BD115" s="781"/>
      <c r="BE115" s="781"/>
      <c r="BF115" s="781"/>
      <c r="BG115" s="781"/>
      <c r="BH115" s="781"/>
      <c r="BI115" s="781"/>
      <c r="BJ115" s="781"/>
      <c r="BK115" s="781"/>
      <c r="BL115" s="781"/>
      <c r="BM115" s="781"/>
      <c r="BN115" s="781"/>
      <c r="BO115" s="781"/>
      <c r="BP115" s="782"/>
      <c r="BQ115" s="845" t="s">
        <v>467</v>
      </c>
      <c r="BR115" s="846"/>
      <c r="BS115" s="846"/>
      <c r="BT115" s="846"/>
      <c r="BU115" s="846"/>
      <c r="BV115" s="846">
        <v>440</v>
      </c>
      <c r="BW115" s="846"/>
      <c r="BX115" s="846"/>
      <c r="BY115" s="846"/>
      <c r="BZ115" s="846"/>
      <c r="CA115" s="846" t="s">
        <v>468</v>
      </c>
      <c r="CB115" s="846"/>
      <c r="CC115" s="846"/>
      <c r="CD115" s="846"/>
      <c r="CE115" s="846"/>
      <c r="CF115" s="904" t="s">
        <v>397</v>
      </c>
      <c r="CG115" s="905"/>
      <c r="CH115" s="905"/>
      <c r="CI115" s="905"/>
      <c r="CJ115" s="905"/>
      <c r="CK115" s="956"/>
      <c r="CL115" s="850"/>
      <c r="CM115" s="844" t="s">
        <v>475</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457</v>
      </c>
      <c r="DH115" s="809"/>
      <c r="DI115" s="809"/>
      <c r="DJ115" s="809"/>
      <c r="DK115" s="810"/>
      <c r="DL115" s="811" t="s">
        <v>463</v>
      </c>
      <c r="DM115" s="809"/>
      <c r="DN115" s="809"/>
      <c r="DO115" s="809"/>
      <c r="DP115" s="810"/>
      <c r="DQ115" s="811" t="s">
        <v>424</v>
      </c>
      <c r="DR115" s="809"/>
      <c r="DS115" s="809"/>
      <c r="DT115" s="809"/>
      <c r="DU115" s="810"/>
      <c r="DV115" s="853" t="s">
        <v>424</v>
      </c>
      <c r="DW115" s="854"/>
      <c r="DX115" s="854"/>
      <c r="DY115" s="854"/>
      <c r="DZ115" s="855"/>
    </row>
    <row r="116" spans="1:130" s="226" customFormat="1" ht="26.25" customHeight="1" x14ac:dyDescent="0.15">
      <c r="A116" s="945"/>
      <c r="B116" s="946"/>
      <c r="C116" s="868" t="s">
        <v>476</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468</v>
      </c>
      <c r="AB116" s="809"/>
      <c r="AC116" s="809"/>
      <c r="AD116" s="809"/>
      <c r="AE116" s="810"/>
      <c r="AF116" s="811" t="s">
        <v>457</v>
      </c>
      <c r="AG116" s="809"/>
      <c r="AH116" s="809"/>
      <c r="AI116" s="809"/>
      <c r="AJ116" s="810"/>
      <c r="AK116" s="811" t="s">
        <v>460</v>
      </c>
      <c r="AL116" s="809"/>
      <c r="AM116" s="809"/>
      <c r="AN116" s="809"/>
      <c r="AO116" s="810"/>
      <c r="AP116" s="853" t="s">
        <v>463</v>
      </c>
      <c r="AQ116" s="854"/>
      <c r="AR116" s="854"/>
      <c r="AS116" s="854"/>
      <c r="AT116" s="855"/>
      <c r="AU116" s="961"/>
      <c r="AV116" s="962"/>
      <c r="AW116" s="962"/>
      <c r="AX116" s="962"/>
      <c r="AY116" s="962"/>
      <c r="AZ116" s="938" t="s">
        <v>477</v>
      </c>
      <c r="BA116" s="939"/>
      <c r="BB116" s="939"/>
      <c r="BC116" s="939"/>
      <c r="BD116" s="939"/>
      <c r="BE116" s="939"/>
      <c r="BF116" s="939"/>
      <c r="BG116" s="939"/>
      <c r="BH116" s="939"/>
      <c r="BI116" s="939"/>
      <c r="BJ116" s="939"/>
      <c r="BK116" s="939"/>
      <c r="BL116" s="939"/>
      <c r="BM116" s="939"/>
      <c r="BN116" s="939"/>
      <c r="BO116" s="939"/>
      <c r="BP116" s="940"/>
      <c r="BQ116" s="845" t="s">
        <v>463</v>
      </c>
      <c r="BR116" s="846"/>
      <c r="BS116" s="846"/>
      <c r="BT116" s="846"/>
      <c r="BU116" s="846"/>
      <c r="BV116" s="846" t="s">
        <v>467</v>
      </c>
      <c r="BW116" s="846"/>
      <c r="BX116" s="846"/>
      <c r="BY116" s="846"/>
      <c r="BZ116" s="846"/>
      <c r="CA116" s="846" t="s">
        <v>453</v>
      </c>
      <c r="CB116" s="846"/>
      <c r="CC116" s="846"/>
      <c r="CD116" s="846"/>
      <c r="CE116" s="846"/>
      <c r="CF116" s="904" t="s">
        <v>397</v>
      </c>
      <c r="CG116" s="905"/>
      <c r="CH116" s="905"/>
      <c r="CI116" s="905"/>
      <c r="CJ116" s="905"/>
      <c r="CK116" s="956"/>
      <c r="CL116" s="850"/>
      <c r="CM116" s="844" t="s">
        <v>478</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460</v>
      </c>
      <c r="DH116" s="809"/>
      <c r="DI116" s="809"/>
      <c r="DJ116" s="809"/>
      <c r="DK116" s="810"/>
      <c r="DL116" s="811" t="s">
        <v>466</v>
      </c>
      <c r="DM116" s="809"/>
      <c r="DN116" s="809"/>
      <c r="DO116" s="809"/>
      <c r="DP116" s="810"/>
      <c r="DQ116" s="811" t="s">
        <v>460</v>
      </c>
      <c r="DR116" s="809"/>
      <c r="DS116" s="809"/>
      <c r="DT116" s="809"/>
      <c r="DU116" s="810"/>
      <c r="DV116" s="853" t="s">
        <v>463</v>
      </c>
      <c r="DW116" s="854"/>
      <c r="DX116" s="854"/>
      <c r="DY116" s="854"/>
      <c r="DZ116" s="855"/>
    </row>
    <row r="117" spans="1:130" s="226" customFormat="1" ht="26.25" customHeight="1" x14ac:dyDescent="0.15">
      <c r="A117" s="924" t="s">
        <v>192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479</v>
      </c>
      <c r="Z117" s="926"/>
      <c r="AA117" s="931">
        <v>22610587</v>
      </c>
      <c r="AB117" s="932"/>
      <c r="AC117" s="932"/>
      <c r="AD117" s="932"/>
      <c r="AE117" s="933"/>
      <c r="AF117" s="934">
        <v>22865535</v>
      </c>
      <c r="AG117" s="932"/>
      <c r="AH117" s="932"/>
      <c r="AI117" s="932"/>
      <c r="AJ117" s="933"/>
      <c r="AK117" s="934">
        <v>22158494</v>
      </c>
      <c r="AL117" s="932"/>
      <c r="AM117" s="932"/>
      <c r="AN117" s="932"/>
      <c r="AO117" s="933"/>
      <c r="AP117" s="935"/>
      <c r="AQ117" s="936"/>
      <c r="AR117" s="936"/>
      <c r="AS117" s="936"/>
      <c r="AT117" s="937"/>
      <c r="AU117" s="961"/>
      <c r="AV117" s="962"/>
      <c r="AW117" s="962"/>
      <c r="AX117" s="962"/>
      <c r="AY117" s="962"/>
      <c r="AZ117" s="892" t="s">
        <v>480</v>
      </c>
      <c r="BA117" s="893"/>
      <c r="BB117" s="893"/>
      <c r="BC117" s="893"/>
      <c r="BD117" s="893"/>
      <c r="BE117" s="893"/>
      <c r="BF117" s="893"/>
      <c r="BG117" s="893"/>
      <c r="BH117" s="893"/>
      <c r="BI117" s="893"/>
      <c r="BJ117" s="893"/>
      <c r="BK117" s="893"/>
      <c r="BL117" s="893"/>
      <c r="BM117" s="893"/>
      <c r="BN117" s="893"/>
      <c r="BO117" s="893"/>
      <c r="BP117" s="894"/>
      <c r="BQ117" s="845" t="s">
        <v>467</v>
      </c>
      <c r="BR117" s="846"/>
      <c r="BS117" s="846"/>
      <c r="BT117" s="846"/>
      <c r="BU117" s="846"/>
      <c r="BV117" s="846" t="s">
        <v>460</v>
      </c>
      <c r="BW117" s="846"/>
      <c r="BX117" s="846"/>
      <c r="BY117" s="846"/>
      <c r="BZ117" s="846"/>
      <c r="CA117" s="846" t="s">
        <v>481</v>
      </c>
      <c r="CB117" s="846"/>
      <c r="CC117" s="846"/>
      <c r="CD117" s="846"/>
      <c r="CE117" s="846"/>
      <c r="CF117" s="904" t="s">
        <v>453</v>
      </c>
      <c r="CG117" s="905"/>
      <c r="CH117" s="905"/>
      <c r="CI117" s="905"/>
      <c r="CJ117" s="905"/>
      <c r="CK117" s="956"/>
      <c r="CL117" s="850"/>
      <c r="CM117" s="844" t="s">
        <v>482</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397</v>
      </c>
      <c r="DH117" s="809"/>
      <c r="DI117" s="809"/>
      <c r="DJ117" s="809"/>
      <c r="DK117" s="810"/>
      <c r="DL117" s="811" t="s">
        <v>467</v>
      </c>
      <c r="DM117" s="809"/>
      <c r="DN117" s="809"/>
      <c r="DO117" s="809"/>
      <c r="DP117" s="810"/>
      <c r="DQ117" s="811" t="s">
        <v>466</v>
      </c>
      <c r="DR117" s="809"/>
      <c r="DS117" s="809"/>
      <c r="DT117" s="809"/>
      <c r="DU117" s="810"/>
      <c r="DV117" s="853" t="s">
        <v>466</v>
      </c>
      <c r="DW117" s="854"/>
      <c r="DX117" s="854"/>
      <c r="DY117" s="854"/>
      <c r="DZ117" s="855"/>
    </row>
    <row r="118" spans="1:130" s="226" customFormat="1" ht="26.25" customHeight="1" x14ac:dyDescent="0.15">
      <c r="A118" s="924" t="s">
        <v>446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443</v>
      </c>
      <c r="AB118" s="925"/>
      <c r="AC118" s="925"/>
      <c r="AD118" s="925"/>
      <c r="AE118" s="926"/>
      <c r="AF118" s="927" t="s">
        <v>444</v>
      </c>
      <c r="AG118" s="925"/>
      <c r="AH118" s="925"/>
      <c r="AI118" s="925"/>
      <c r="AJ118" s="926"/>
      <c r="AK118" s="927" t="s">
        <v>311</v>
      </c>
      <c r="AL118" s="925"/>
      <c r="AM118" s="925"/>
      <c r="AN118" s="925"/>
      <c r="AO118" s="926"/>
      <c r="AP118" s="928" t="s">
        <v>445</v>
      </c>
      <c r="AQ118" s="929"/>
      <c r="AR118" s="929"/>
      <c r="AS118" s="929"/>
      <c r="AT118" s="930"/>
      <c r="AU118" s="961"/>
      <c r="AV118" s="962"/>
      <c r="AW118" s="962"/>
      <c r="AX118" s="962"/>
      <c r="AY118" s="962"/>
      <c r="AZ118" s="867" t="s">
        <v>483</v>
      </c>
      <c r="BA118" s="868"/>
      <c r="BB118" s="868"/>
      <c r="BC118" s="868"/>
      <c r="BD118" s="868"/>
      <c r="BE118" s="868"/>
      <c r="BF118" s="868"/>
      <c r="BG118" s="868"/>
      <c r="BH118" s="868"/>
      <c r="BI118" s="868"/>
      <c r="BJ118" s="868"/>
      <c r="BK118" s="868"/>
      <c r="BL118" s="868"/>
      <c r="BM118" s="868"/>
      <c r="BN118" s="868"/>
      <c r="BO118" s="868"/>
      <c r="BP118" s="869"/>
      <c r="BQ118" s="908" t="s">
        <v>453</v>
      </c>
      <c r="BR118" s="874"/>
      <c r="BS118" s="874"/>
      <c r="BT118" s="874"/>
      <c r="BU118" s="874"/>
      <c r="BV118" s="874" t="s">
        <v>468</v>
      </c>
      <c r="BW118" s="874"/>
      <c r="BX118" s="874"/>
      <c r="BY118" s="874"/>
      <c r="BZ118" s="874"/>
      <c r="CA118" s="874" t="s">
        <v>397</v>
      </c>
      <c r="CB118" s="874"/>
      <c r="CC118" s="874"/>
      <c r="CD118" s="874"/>
      <c r="CE118" s="874"/>
      <c r="CF118" s="904" t="s">
        <v>468</v>
      </c>
      <c r="CG118" s="905"/>
      <c r="CH118" s="905"/>
      <c r="CI118" s="905"/>
      <c r="CJ118" s="905"/>
      <c r="CK118" s="956"/>
      <c r="CL118" s="850"/>
      <c r="CM118" s="844" t="s">
        <v>484</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397</v>
      </c>
      <c r="DH118" s="809"/>
      <c r="DI118" s="809"/>
      <c r="DJ118" s="809"/>
      <c r="DK118" s="810"/>
      <c r="DL118" s="811" t="s">
        <v>485</v>
      </c>
      <c r="DM118" s="809"/>
      <c r="DN118" s="809"/>
      <c r="DO118" s="809"/>
      <c r="DP118" s="810"/>
      <c r="DQ118" s="811" t="s">
        <v>460</v>
      </c>
      <c r="DR118" s="809"/>
      <c r="DS118" s="809"/>
      <c r="DT118" s="809"/>
      <c r="DU118" s="810"/>
      <c r="DV118" s="853" t="s">
        <v>467</v>
      </c>
      <c r="DW118" s="854"/>
      <c r="DX118" s="854"/>
      <c r="DY118" s="854"/>
      <c r="DZ118" s="855"/>
    </row>
    <row r="119" spans="1:130" s="226" customFormat="1" ht="26.25" customHeight="1" x14ac:dyDescent="0.15">
      <c r="A119" s="847" t="s">
        <v>449</v>
      </c>
      <c r="B119" s="848"/>
      <c r="C119" s="889" t="s">
        <v>450</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146091</v>
      </c>
      <c r="AB119" s="918"/>
      <c r="AC119" s="918"/>
      <c r="AD119" s="918"/>
      <c r="AE119" s="919"/>
      <c r="AF119" s="920">
        <v>451842</v>
      </c>
      <c r="AG119" s="918"/>
      <c r="AH119" s="918"/>
      <c r="AI119" s="918"/>
      <c r="AJ119" s="919"/>
      <c r="AK119" s="920">
        <v>266889</v>
      </c>
      <c r="AL119" s="918"/>
      <c r="AM119" s="918"/>
      <c r="AN119" s="918"/>
      <c r="AO119" s="919"/>
      <c r="AP119" s="921">
        <v>0.3</v>
      </c>
      <c r="AQ119" s="922"/>
      <c r="AR119" s="922"/>
      <c r="AS119" s="922"/>
      <c r="AT119" s="923"/>
      <c r="AU119" s="963"/>
      <c r="AV119" s="964"/>
      <c r="AW119" s="964"/>
      <c r="AX119" s="964"/>
      <c r="AY119" s="964"/>
      <c r="AZ119" s="247" t="s">
        <v>192</v>
      </c>
      <c r="BA119" s="247"/>
      <c r="BB119" s="247"/>
      <c r="BC119" s="247"/>
      <c r="BD119" s="247"/>
      <c r="BE119" s="247"/>
      <c r="BF119" s="247"/>
      <c r="BG119" s="247"/>
      <c r="BH119" s="247"/>
      <c r="BI119" s="247"/>
      <c r="BJ119" s="247"/>
      <c r="BK119" s="247"/>
      <c r="BL119" s="247"/>
      <c r="BM119" s="247"/>
      <c r="BN119" s="247"/>
      <c r="BO119" s="906" t="s">
        <v>486</v>
      </c>
      <c r="BP119" s="907"/>
      <c r="BQ119" s="908">
        <v>236507060</v>
      </c>
      <c r="BR119" s="874"/>
      <c r="BS119" s="874"/>
      <c r="BT119" s="874"/>
      <c r="BU119" s="874"/>
      <c r="BV119" s="874">
        <v>233589060</v>
      </c>
      <c r="BW119" s="874"/>
      <c r="BX119" s="874"/>
      <c r="BY119" s="874"/>
      <c r="BZ119" s="874"/>
      <c r="CA119" s="874">
        <v>227175239</v>
      </c>
      <c r="CB119" s="874"/>
      <c r="CC119" s="874"/>
      <c r="CD119" s="874"/>
      <c r="CE119" s="874"/>
      <c r="CF119" s="777"/>
      <c r="CG119" s="778"/>
      <c r="CH119" s="778"/>
      <c r="CI119" s="778"/>
      <c r="CJ119" s="863"/>
      <c r="CK119" s="957"/>
      <c r="CL119" s="852"/>
      <c r="CM119" s="867" t="s">
        <v>487</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175574</v>
      </c>
      <c r="DH119" s="793"/>
      <c r="DI119" s="793"/>
      <c r="DJ119" s="793"/>
      <c r="DK119" s="794"/>
      <c r="DL119" s="795" t="s">
        <v>397</v>
      </c>
      <c r="DM119" s="793"/>
      <c r="DN119" s="793"/>
      <c r="DO119" s="793"/>
      <c r="DP119" s="794"/>
      <c r="DQ119" s="795" t="s">
        <v>467</v>
      </c>
      <c r="DR119" s="793"/>
      <c r="DS119" s="793"/>
      <c r="DT119" s="793"/>
      <c r="DU119" s="794"/>
      <c r="DV119" s="877" t="s">
        <v>468</v>
      </c>
      <c r="DW119" s="878"/>
      <c r="DX119" s="878"/>
      <c r="DY119" s="878"/>
      <c r="DZ119" s="879"/>
    </row>
    <row r="120" spans="1:130" s="226" customFormat="1" ht="26.25" customHeight="1" x14ac:dyDescent="0.15">
      <c r="A120" s="849"/>
      <c r="B120" s="850"/>
      <c r="C120" s="844" t="s">
        <v>456</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468</v>
      </c>
      <c r="AB120" s="809"/>
      <c r="AC120" s="809"/>
      <c r="AD120" s="809"/>
      <c r="AE120" s="810"/>
      <c r="AF120" s="811" t="s">
        <v>397</v>
      </c>
      <c r="AG120" s="809"/>
      <c r="AH120" s="809"/>
      <c r="AI120" s="809"/>
      <c r="AJ120" s="810"/>
      <c r="AK120" s="811" t="s">
        <v>468</v>
      </c>
      <c r="AL120" s="809"/>
      <c r="AM120" s="809"/>
      <c r="AN120" s="809"/>
      <c r="AO120" s="810"/>
      <c r="AP120" s="853" t="s">
        <v>397</v>
      </c>
      <c r="AQ120" s="854"/>
      <c r="AR120" s="854"/>
      <c r="AS120" s="854"/>
      <c r="AT120" s="855"/>
      <c r="AU120" s="909" t="s">
        <v>488</v>
      </c>
      <c r="AV120" s="910"/>
      <c r="AW120" s="910"/>
      <c r="AX120" s="910"/>
      <c r="AY120" s="911"/>
      <c r="AZ120" s="889" t="s">
        <v>489</v>
      </c>
      <c r="BA120" s="837"/>
      <c r="BB120" s="837"/>
      <c r="BC120" s="837"/>
      <c r="BD120" s="837"/>
      <c r="BE120" s="837"/>
      <c r="BF120" s="837"/>
      <c r="BG120" s="837"/>
      <c r="BH120" s="837"/>
      <c r="BI120" s="837"/>
      <c r="BJ120" s="837"/>
      <c r="BK120" s="837"/>
      <c r="BL120" s="837"/>
      <c r="BM120" s="837"/>
      <c r="BN120" s="837"/>
      <c r="BO120" s="837"/>
      <c r="BP120" s="838"/>
      <c r="BQ120" s="890">
        <v>24928304</v>
      </c>
      <c r="BR120" s="871"/>
      <c r="BS120" s="871"/>
      <c r="BT120" s="871"/>
      <c r="BU120" s="871"/>
      <c r="BV120" s="871">
        <v>20879002</v>
      </c>
      <c r="BW120" s="871"/>
      <c r="BX120" s="871"/>
      <c r="BY120" s="871"/>
      <c r="BZ120" s="871"/>
      <c r="CA120" s="871">
        <v>20690186</v>
      </c>
      <c r="CB120" s="871"/>
      <c r="CC120" s="871"/>
      <c r="CD120" s="871"/>
      <c r="CE120" s="871"/>
      <c r="CF120" s="895">
        <v>22.3</v>
      </c>
      <c r="CG120" s="896"/>
      <c r="CH120" s="896"/>
      <c r="CI120" s="896"/>
      <c r="CJ120" s="896"/>
      <c r="CK120" s="897" t="s">
        <v>490</v>
      </c>
      <c r="CL120" s="881"/>
      <c r="CM120" s="881"/>
      <c r="CN120" s="881"/>
      <c r="CO120" s="882"/>
      <c r="CP120" s="901" t="s">
        <v>491</v>
      </c>
      <c r="CQ120" s="902"/>
      <c r="CR120" s="902"/>
      <c r="CS120" s="902"/>
      <c r="CT120" s="902"/>
      <c r="CU120" s="902"/>
      <c r="CV120" s="902"/>
      <c r="CW120" s="902"/>
      <c r="CX120" s="902"/>
      <c r="CY120" s="902"/>
      <c r="CZ120" s="902"/>
      <c r="DA120" s="902"/>
      <c r="DB120" s="902"/>
      <c r="DC120" s="902"/>
      <c r="DD120" s="902"/>
      <c r="DE120" s="902"/>
      <c r="DF120" s="903"/>
      <c r="DG120" s="890">
        <v>41961205</v>
      </c>
      <c r="DH120" s="871"/>
      <c r="DI120" s="871"/>
      <c r="DJ120" s="871"/>
      <c r="DK120" s="871"/>
      <c r="DL120" s="871">
        <v>39165540</v>
      </c>
      <c r="DM120" s="871"/>
      <c r="DN120" s="871"/>
      <c r="DO120" s="871"/>
      <c r="DP120" s="871"/>
      <c r="DQ120" s="871">
        <v>37403547</v>
      </c>
      <c r="DR120" s="871"/>
      <c r="DS120" s="871"/>
      <c r="DT120" s="871"/>
      <c r="DU120" s="871"/>
      <c r="DV120" s="872">
        <v>40.4</v>
      </c>
      <c r="DW120" s="872"/>
      <c r="DX120" s="872"/>
      <c r="DY120" s="872"/>
      <c r="DZ120" s="873"/>
    </row>
    <row r="121" spans="1:130" s="226" customFormat="1" ht="26.25" customHeight="1" x14ac:dyDescent="0.15">
      <c r="A121" s="849"/>
      <c r="B121" s="850"/>
      <c r="C121" s="892" t="s">
        <v>492</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460</v>
      </c>
      <c r="AB121" s="809"/>
      <c r="AC121" s="809"/>
      <c r="AD121" s="809"/>
      <c r="AE121" s="810"/>
      <c r="AF121" s="811" t="s">
        <v>467</v>
      </c>
      <c r="AG121" s="809"/>
      <c r="AH121" s="809"/>
      <c r="AI121" s="809"/>
      <c r="AJ121" s="810"/>
      <c r="AK121" s="811" t="s">
        <v>460</v>
      </c>
      <c r="AL121" s="809"/>
      <c r="AM121" s="809"/>
      <c r="AN121" s="809"/>
      <c r="AO121" s="810"/>
      <c r="AP121" s="853" t="s">
        <v>460</v>
      </c>
      <c r="AQ121" s="854"/>
      <c r="AR121" s="854"/>
      <c r="AS121" s="854"/>
      <c r="AT121" s="855"/>
      <c r="AU121" s="912"/>
      <c r="AV121" s="913"/>
      <c r="AW121" s="913"/>
      <c r="AX121" s="913"/>
      <c r="AY121" s="914"/>
      <c r="AZ121" s="844" t="s">
        <v>493</v>
      </c>
      <c r="BA121" s="781"/>
      <c r="BB121" s="781"/>
      <c r="BC121" s="781"/>
      <c r="BD121" s="781"/>
      <c r="BE121" s="781"/>
      <c r="BF121" s="781"/>
      <c r="BG121" s="781"/>
      <c r="BH121" s="781"/>
      <c r="BI121" s="781"/>
      <c r="BJ121" s="781"/>
      <c r="BK121" s="781"/>
      <c r="BL121" s="781"/>
      <c r="BM121" s="781"/>
      <c r="BN121" s="781"/>
      <c r="BO121" s="781"/>
      <c r="BP121" s="782"/>
      <c r="BQ121" s="845">
        <v>35404088</v>
      </c>
      <c r="BR121" s="846"/>
      <c r="BS121" s="846"/>
      <c r="BT121" s="846"/>
      <c r="BU121" s="846"/>
      <c r="BV121" s="846">
        <v>36613138</v>
      </c>
      <c r="BW121" s="846"/>
      <c r="BX121" s="846"/>
      <c r="BY121" s="846"/>
      <c r="BZ121" s="846"/>
      <c r="CA121" s="846">
        <v>36856556</v>
      </c>
      <c r="CB121" s="846"/>
      <c r="CC121" s="846"/>
      <c r="CD121" s="846"/>
      <c r="CE121" s="846"/>
      <c r="CF121" s="904">
        <v>39.799999999999997</v>
      </c>
      <c r="CG121" s="905"/>
      <c r="CH121" s="905"/>
      <c r="CI121" s="905"/>
      <c r="CJ121" s="905"/>
      <c r="CK121" s="898"/>
      <c r="CL121" s="884"/>
      <c r="CM121" s="884"/>
      <c r="CN121" s="884"/>
      <c r="CO121" s="885"/>
      <c r="CP121" s="864" t="s">
        <v>494</v>
      </c>
      <c r="CQ121" s="865"/>
      <c r="CR121" s="865"/>
      <c r="CS121" s="865"/>
      <c r="CT121" s="865"/>
      <c r="CU121" s="865"/>
      <c r="CV121" s="865"/>
      <c r="CW121" s="865"/>
      <c r="CX121" s="865"/>
      <c r="CY121" s="865"/>
      <c r="CZ121" s="865"/>
      <c r="DA121" s="865"/>
      <c r="DB121" s="865"/>
      <c r="DC121" s="865"/>
      <c r="DD121" s="865"/>
      <c r="DE121" s="865"/>
      <c r="DF121" s="866"/>
      <c r="DG121" s="845">
        <v>853260</v>
      </c>
      <c r="DH121" s="846"/>
      <c r="DI121" s="846"/>
      <c r="DJ121" s="846"/>
      <c r="DK121" s="846"/>
      <c r="DL121" s="846">
        <v>932251</v>
      </c>
      <c r="DM121" s="846"/>
      <c r="DN121" s="846"/>
      <c r="DO121" s="846"/>
      <c r="DP121" s="846"/>
      <c r="DQ121" s="846">
        <v>741518</v>
      </c>
      <c r="DR121" s="846"/>
      <c r="DS121" s="846"/>
      <c r="DT121" s="846"/>
      <c r="DU121" s="846"/>
      <c r="DV121" s="823">
        <v>0.8</v>
      </c>
      <c r="DW121" s="823"/>
      <c r="DX121" s="823"/>
      <c r="DY121" s="823"/>
      <c r="DZ121" s="824"/>
    </row>
    <row r="122" spans="1:130" s="226" customFormat="1" ht="26.25" customHeight="1" x14ac:dyDescent="0.15">
      <c r="A122" s="849"/>
      <c r="B122" s="850"/>
      <c r="C122" s="844" t="s">
        <v>472</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397</v>
      </c>
      <c r="AB122" s="809"/>
      <c r="AC122" s="809"/>
      <c r="AD122" s="809"/>
      <c r="AE122" s="810"/>
      <c r="AF122" s="811" t="s">
        <v>468</v>
      </c>
      <c r="AG122" s="809"/>
      <c r="AH122" s="809"/>
      <c r="AI122" s="809"/>
      <c r="AJ122" s="810"/>
      <c r="AK122" s="811" t="s">
        <v>468</v>
      </c>
      <c r="AL122" s="809"/>
      <c r="AM122" s="809"/>
      <c r="AN122" s="809"/>
      <c r="AO122" s="810"/>
      <c r="AP122" s="853" t="s">
        <v>468</v>
      </c>
      <c r="AQ122" s="854"/>
      <c r="AR122" s="854"/>
      <c r="AS122" s="854"/>
      <c r="AT122" s="855"/>
      <c r="AU122" s="912"/>
      <c r="AV122" s="913"/>
      <c r="AW122" s="913"/>
      <c r="AX122" s="913"/>
      <c r="AY122" s="914"/>
      <c r="AZ122" s="867" t="s">
        <v>495</v>
      </c>
      <c r="BA122" s="868"/>
      <c r="BB122" s="868"/>
      <c r="BC122" s="868"/>
      <c r="BD122" s="868"/>
      <c r="BE122" s="868"/>
      <c r="BF122" s="868"/>
      <c r="BG122" s="868"/>
      <c r="BH122" s="868"/>
      <c r="BI122" s="868"/>
      <c r="BJ122" s="868"/>
      <c r="BK122" s="868"/>
      <c r="BL122" s="868"/>
      <c r="BM122" s="868"/>
      <c r="BN122" s="868"/>
      <c r="BO122" s="868"/>
      <c r="BP122" s="869"/>
      <c r="BQ122" s="908">
        <v>145200577</v>
      </c>
      <c r="BR122" s="874"/>
      <c r="BS122" s="874"/>
      <c r="BT122" s="874"/>
      <c r="BU122" s="874"/>
      <c r="BV122" s="874">
        <v>144024799</v>
      </c>
      <c r="BW122" s="874"/>
      <c r="BX122" s="874"/>
      <c r="BY122" s="874"/>
      <c r="BZ122" s="874"/>
      <c r="CA122" s="874">
        <v>143854591</v>
      </c>
      <c r="CB122" s="874"/>
      <c r="CC122" s="874"/>
      <c r="CD122" s="874"/>
      <c r="CE122" s="874"/>
      <c r="CF122" s="875">
        <v>155.30000000000001</v>
      </c>
      <c r="CG122" s="876"/>
      <c r="CH122" s="876"/>
      <c r="CI122" s="876"/>
      <c r="CJ122" s="876"/>
      <c r="CK122" s="898"/>
      <c r="CL122" s="884"/>
      <c r="CM122" s="884"/>
      <c r="CN122" s="884"/>
      <c r="CO122" s="885"/>
      <c r="CP122" s="864" t="s">
        <v>496</v>
      </c>
      <c r="CQ122" s="865"/>
      <c r="CR122" s="865"/>
      <c r="CS122" s="865"/>
      <c r="CT122" s="865"/>
      <c r="CU122" s="865"/>
      <c r="CV122" s="865"/>
      <c r="CW122" s="865"/>
      <c r="CX122" s="865"/>
      <c r="CY122" s="865"/>
      <c r="CZ122" s="865"/>
      <c r="DA122" s="865"/>
      <c r="DB122" s="865"/>
      <c r="DC122" s="865"/>
      <c r="DD122" s="865"/>
      <c r="DE122" s="865"/>
      <c r="DF122" s="866"/>
      <c r="DG122" s="845">
        <v>807494</v>
      </c>
      <c r="DH122" s="846"/>
      <c r="DI122" s="846"/>
      <c r="DJ122" s="846"/>
      <c r="DK122" s="846"/>
      <c r="DL122" s="846">
        <v>730532</v>
      </c>
      <c r="DM122" s="846"/>
      <c r="DN122" s="846"/>
      <c r="DO122" s="846"/>
      <c r="DP122" s="846"/>
      <c r="DQ122" s="846">
        <v>650939</v>
      </c>
      <c r="DR122" s="846"/>
      <c r="DS122" s="846"/>
      <c r="DT122" s="846"/>
      <c r="DU122" s="846"/>
      <c r="DV122" s="823">
        <v>0.7</v>
      </c>
      <c r="DW122" s="823"/>
      <c r="DX122" s="823"/>
      <c r="DY122" s="823"/>
      <c r="DZ122" s="824"/>
    </row>
    <row r="123" spans="1:130" s="226" customFormat="1" ht="26.25" customHeight="1" x14ac:dyDescent="0.15">
      <c r="A123" s="849"/>
      <c r="B123" s="850"/>
      <c r="C123" s="844" t="s">
        <v>478</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397</v>
      </c>
      <c r="AB123" s="809"/>
      <c r="AC123" s="809"/>
      <c r="AD123" s="809"/>
      <c r="AE123" s="810"/>
      <c r="AF123" s="811" t="s">
        <v>460</v>
      </c>
      <c r="AG123" s="809"/>
      <c r="AH123" s="809"/>
      <c r="AI123" s="809"/>
      <c r="AJ123" s="810"/>
      <c r="AK123" s="811" t="s">
        <v>467</v>
      </c>
      <c r="AL123" s="809"/>
      <c r="AM123" s="809"/>
      <c r="AN123" s="809"/>
      <c r="AO123" s="810"/>
      <c r="AP123" s="853" t="s">
        <v>454</v>
      </c>
      <c r="AQ123" s="854"/>
      <c r="AR123" s="854"/>
      <c r="AS123" s="854"/>
      <c r="AT123" s="855"/>
      <c r="AU123" s="915"/>
      <c r="AV123" s="916"/>
      <c r="AW123" s="916"/>
      <c r="AX123" s="916"/>
      <c r="AY123" s="916"/>
      <c r="AZ123" s="247" t="s">
        <v>192</v>
      </c>
      <c r="BA123" s="247"/>
      <c r="BB123" s="247"/>
      <c r="BC123" s="247"/>
      <c r="BD123" s="247"/>
      <c r="BE123" s="247"/>
      <c r="BF123" s="247"/>
      <c r="BG123" s="247"/>
      <c r="BH123" s="247"/>
      <c r="BI123" s="247"/>
      <c r="BJ123" s="247"/>
      <c r="BK123" s="247"/>
      <c r="BL123" s="247"/>
      <c r="BM123" s="247"/>
      <c r="BN123" s="247"/>
      <c r="BO123" s="906" t="s">
        <v>497</v>
      </c>
      <c r="BP123" s="907"/>
      <c r="BQ123" s="861">
        <v>205532969</v>
      </c>
      <c r="BR123" s="862"/>
      <c r="BS123" s="862"/>
      <c r="BT123" s="862"/>
      <c r="BU123" s="862"/>
      <c r="BV123" s="862">
        <v>201516939</v>
      </c>
      <c r="BW123" s="862"/>
      <c r="BX123" s="862"/>
      <c r="BY123" s="862"/>
      <c r="BZ123" s="862"/>
      <c r="CA123" s="862">
        <v>201401333</v>
      </c>
      <c r="CB123" s="862"/>
      <c r="CC123" s="862"/>
      <c r="CD123" s="862"/>
      <c r="CE123" s="862"/>
      <c r="CF123" s="777"/>
      <c r="CG123" s="778"/>
      <c r="CH123" s="778"/>
      <c r="CI123" s="778"/>
      <c r="CJ123" s="863"/>
      <c r="CK123" s="898"/>
      <c r="CL123" s="884"/>
      <c r="CM123" s="884"/>
      <c r="CN123" s="884"/>
      <c r="CO123" s="885"/>
      <c r="CP123" s="864" t="s">
        <v>498</v>
      </c>
      <c r="CQ123" s="865"/>
      <c r="CR123" s="865"/>
      <c r="CS123" s="865"/>
      <c r="CT123" s="865"/>
      <c r="CU123" s="865"/>
      <c r="CV123" s="865"/>
      <c r="CW123" s="865"/>
      <c r="CX123" s="865"/>
      <c r="CY123" s="865"/>
      <c r="CZ123" s="865"/>
      <c r="DA123" s="865"/>
      <c r="DB123" s="865"/>
      <c r="DC123" s="865"/>
      <c r="DD123" s="865"/>
      <c r="DE123" s="865"/>
      <c r="DF123" s="866"/>
      <c r="DG123" s="808" t="s">
        <v>460</v>
      </c>
      <c r="DH123" s="809"/>
      <c r="DI123" s="809"/>
      <c r="DJ123" s="809"/>
      <c r="DK123" s="810"/>
      <c r="DL123" s="811" t="s">
        <v>460</v>
      </c>
      <c r="DM123" s="809"/>
      <c r="DN123" s="809"/>
      <c r="DO123" s="809"/>
      <c r="DP123" s="810"/>
      <c r="DQ123" s="811" t="s">
        <v>460</v>
      </c>
      <c r="DR123" s="809"/>
      <c r="DS123" s="809"/>
      <c r="DT123" s="809"/>
      <c r="DU123" s="810"/>
      <c r="DV123" s="853" t="s">
        <v>454</v>
      </c>
      <c r="DW123" s="854"/>
      <c r="DX123" s="854"/>
      <c r="DY123" s="854"/>
      <c r="DZ123" s="855"/>
    </row>
    <row r="124" spans="1:130" s="226" customFormat="1" ht="26.25" customHeight="1" thickBot="1" x14ac:dyDescent="0.2">
      <c r="A124" s="849"/>
      <c r="B124" s="850"/>
      <c r="C124" s="844" t="s">
        <v>482</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397</v>
      </c>
      <c r="AB124" s="809"/>
      <c r="AC124" s="809"/>
      <c r="AD124" s="809"/>
      <c r="AE124" s="810"/>
      <c r="AF124" s="811" t="s">
        <v>467</v>
      </c>
      <c r="AG124" s="809"/>
      <c r="AH124" s="809"/>
      <c r="AI124" s="809"/>
      <c r="AJ124" s="810"/>
      <c r="AK124" s="811" t="s">
        <v>460</v>
      </c>
      <c r="AL124" s="809"/>
      <c r="AM124" s="809"/>
      <c r="AN124" s="809"/>
      <c r="AO124" s="810"/>
      <c r="AP124" s="853" t="s">
        <v>454</v>
      </c>
      <c r="AQ124" s="854"/>
      <c r="AR124" s="854"/>
      <c r="AS124" s="854"/>
      <c r="AT124" s="855"/>
      <c r="AU124" s="856" t="s">
        <v>499</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36.1</v>
      </c>
      <c r="BR124" s="860"/>
      <c r="BS124" s="860"/>
      <c r="BT124" s="860"/>
      <c r="BU124" s="860"/>
      <c r="BV124" s="860">
        <v>36.6</v>
      </c>
      <c r="BW124" s="860"/>
      <c r="BX124" s="860"/>
      <c r="BY124" s="860"/>
      <c r="BZ124" s="860"/>
      <c r="CA124" s="860">
        <v>27.8</v>
      </c>
      <c r="CB124" s="860"/>
      <c r="CC124" s="860"/>
      <c r="CD124" s="860"/>
      <c r="CE124" s="860"/>
      <c r="CF124" s="755"/>
      <c r="CG124" s="756"/>
      <c r="CH124" s="756"/>
      <c r="CI124" s="756"/>
      <c r="CJ124" s="891"/>
      <c r="CK124" s="899"/>
      <c r="CL124" s="899"/>
      <c r="CM124" s="899"/>
      <c r="CN124" s="899"/>
      <c r="CO124" s="900"/>
      <c r="CP124" s="864" t="s">
        <v>500</v>
      </c>
      <c r="CQ124" s="865"/>
      <c r="CR124" s="865"/>
      <c r="CS124" s="865"/>
      <c r="CT124" s="865"/>
      <c r="CU124" s="865"/>
      <c r="CV124" s="865"/>
      <c r="CW124" s="865"/>
      <c r="CX124" s="865"/>
      <c r="CY124" s="865"/>
      <c r="CZ124" s="865"/>
      <c r="DA124" s="865"/>
      <c r="DB124" s="865"/>
      <c r="DC124" s="865"/>
      <c r="DD124" s="865"/>
      <c r="DE124" s="865"/>
      <c r="DF124" s="866"/>
      <c r="DG124" s="792" t="s">
        <v>454</v>
      </c>
      <c r="DH124" s="793"/>
      <c r="DI124" s="793"/>
      <c r="DJ124" s="793"/>
      <c r="DK124" s="794"/>
      <c r="DL124" s="795" t="s">
        <v>397</v>
      </c>
      <c r="DM124" s="793"/>
      <c r="DN124" s="793"/>
      <c r="DO124" s="793"/>
      <c r="DP124" s="794"/>
      <c r="DQ124" s="795" t="s">
        <v>397</v>
      </c>
      <c r="DR124" s="793"/>
      <c r="DS124" s="793"/>
      <c r="DT124" s="793"/>
      <c r="DU124" s="794"/>
      <c r="DV124" s="877" t="s">
        <v>454</v>
      </c>
      <c r="DW124" s="878"/>
      <c r="DX124" s="878"/>
      <c r="DY124" s="878"/>
      <c r="DZ124" s="879"/>
    </row>
    <row r="125" spans="1:130" s="226" customFormat="1" ht="26.25" customHeight="1" x14ac:dyDescent="0.15">
      <c r="A125" s="849"/>
      <c r="B125" s="850"/>
      <c r="C125" s="844" t="s">
        <v>484</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454</v>
      </c>
      <c r="AB125" s="809"/>
      <c r="AC125" s="809"/>
      <c r="AD125" s="809"/>
      <c r="AE125" s="810"/>
      <c r="AF125" s="811" t="s">
        <v>454</v>
      </c>
      <c r="AG125" s="809"/>
      <c r="AH125" s="809"/>
      <c r="AI125" s="809"/>
      <c r="AJ125" s="810"/>
      <c r="AK125" s="811" t="s">
        <v>460</v>
      </c>
      <c r="AL125" s="809"/>
      <c r="AM125" s="809"/>
      <c r="AN125" s="809"/>
      <c r="AO125" s="810"/>
      <c r="AP125" s="853" t="s">
        <v>460</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501</v>
      </c>
      <c r="CL125" s="881"/>
      <c r="CM125" s="881"/>
      <c r="CN125" s="881"/>
      <c r="CO125" s="882"/>
      <c r="CP125" s="889" t="s">
        <v>502</v>
      </c>
      <c r="CQ125" s="837"/>
      <c r="CR125" s="837"/>
      <c r="CS125" s="837"/>
      <c r="CT125" s="837"/>
      <c r="CU125" s="837"/>
      <c r="CV125" s="837"/>
      <c r="CW125" s="837"/>
      <c r="CX125" s="837"/>
      <c r="CY125" s="837"/>
      <c r="CZ125" s="837"/>
      <c r="DA125" s="837"/>
      <c r="DB125" s="837"/>
      <c r="DC125" s="837"/>
      <c r="DD125" s="837"/>
      <c r="DE125" s="837"/>
      <c r="DF125" s="838"/>
      <c r="DG125" s="890" t="s">
        <v>460</v>
      </c>
      <c r="DH125" s="871"/>
      <c r="DI125" s="871"/>
      <c r="DJ125" s="871"/>
      <c r="DK125" s="871"/>
      <c r="DL125" s="871" t="s">
        <v>460</v>
      </c>
      <c r="DM125" s="871"/>
      <c r="DN125" s="871"/>
      <c r="DO125" s="871"/>
      <c r="DP125" s="871"/>
      <c r="DQ125" s="871" t="s">
        <v>454</v>
      </c>
      <c r="DR125" s="871"/>
      <c r="DS125" s="871"/>
      <c r="DT125" s="871"/>
      <c r="DU125" s="871"/>
      <c r="DV125" s="872" t="s">
        <v>397</v>
      </c>
      <c r="DW125" s="872"/>
      <c r="DX125" s="872"/>
      <c r="DY125" s="872"/>
      <c r="DZ125" s="873"/>
    </row>
    <row r="126" spans="1:130" s="226" customFormat="1" ht="26.25" customHeight="1" thickBot="1" x14ac:dyDescent="0.2">
      <c r="A126" s="849"/>
      <c r="B126" s="850"/>
      <c r="C126" s="844" t="s">
        <v>487</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190001</v>
      </c>
      <c r="AB126" s="809"/>
      <c r="AC126" s="809"/>
      <c r="AD126" s="809"/>
      <c r="AE126" s="810"/>
      <c r="AF126" s="811">
        <v>175591</v>
      </c>
      <c r="AG126" s="809"/>
      <c r="AH126" s="809"/>
      <c r="AI126" s="809"/>
      <c r="AJ126" s="810"/>
      <c r="AK126" s="811" t="s">
        <v>460</v>
      </c>
      <c r="AL126" s="809"/>
      <c r="AM126" s="809"/>
      <c r="AN126" s="809"/>
      <c r="AO126" s="810"/>
      <c r="AP126" s="853" t="s">
        <v>454</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503</v>
      </c>
      <c r="CQ126" s="781"/>
      <c r="CR126" s="781"/>
      <c r="CS126" s="781"/>
      <c r="CT126" s="781"/>
      <c r="CU126" s="781"/>
      <c r="CV126" s="781"/>
      <c r="CW126" s="781"/>
      <c r="CX126" s="781"/>
      <c r="CY126" s="781"/>
      <c r="CZ126" s="781"/>
      <c r="DA126" s="781"/>
      <c r="DB126" s="781"/>
      <c r="DC126" s="781"/>
      <c r="DD126" s="781"/>
      <c r="DE126" s="781"/>
      <c r="DF126" s="782"/>
      <c r="DG126" s="845" t="s">
        <v>454</v>
      </c>
      <c r="DH126" s="846"/>
      <c r="DI126" s="846"/>
      <c r="DJ126" s="846"/>
      <c r="DK126" s="846"/>
      <c r="DL126" s="846" t="s">
        <v>454</v>
      </c>
      <c r="DM126" s="846"/>
      <c r="DN126" s="846"/>
      <c r="DO126" s="846"/>
      <c r="DP126" s="846"/>
      <c r="DQ126" s="846" t="s">
        <v>460</v>
      </c>
      <c r="DR126" s="846"/>
      <c r="DS126" s="846"/>
      <c r="DT126" s="846"/>
      <c r="DU126" s="846"/>
      <c r="DV126" s="823" t="s">
        <v>454</v>
      </c>
      <c r="DW126" s="823"/>
      <c r="DX126" s="823"/>
      <c r="DY126" s="823"/>
      <c r="DZ126" s="824"/>
    </row>
    <row r="127" spans="1:130" s="226" customFormat="1" ht="26.25" customHeight="1" x14ac:dyDescent="0.15">
      <c r="A127" s="851"/>
      <c r="B127" s="852"/>
      <c r="C127" s="867" t="s">
        <v>504</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460</v>
      </c>
      <c r="AB127" s="809"/>
      <c r="AC127" s="809"/>
      <c r="AD127" s="809"/>
      <c r="AE127" s="810"/>
      <c r="AF127" s="811" t="s">
        <v>454</v>
      </c>
      <c r="AG127" s="809"/>
      <c r="AH127" s="809"/>
      <c r="AI127" s="809"/>
      <c r="AJ127" s="810"/>
      <c r="AK127" s="811" t="s">
        <v>460</v>
      </c>
      <c r="AL127" s="809"/>
      <c r="AM127" s="809"/>
      <c r="AN127" s="809"/>
      <c r="AO127" s="810"/>
      <c r="AP127" s="853" t="s">
        <v>454</v>
      </c>
      <c r="AQ127" s="854"/>
      <c r="AR127" s="854"/>
      <c r="AS127" s="854"/>
      <c r="AT127" s="855"/>
      <c r="AU127" s="228"/>
      <c r="AV127" s="228"/>
      <c r="AW127" s="228"/>
      <c r="AX127" s="870" t="s">
        <v>505</v>
      </c>
      <c r="AY127" s="841"/>
      <c r="AZ127" s="841"/>
      <c r="BA127" s="841"/>
      <c r="BB127" s="841"/>
      <c r="BC127" s="841"/>
      <c r="BD127" s="841"/>
      <c r="BE127" s="842"/>
      <c r="BF127" s="840" t="s">
        <v>506</v>
      </c>
      <c r="BG127" s="841"/>
      <c r="BH127" s="841"/>
      <c r="BI127" s="841"/>
      <c r="BJ127" s="841"/>
      <c r="BK127" s="841"/>
      <c r="BL127" s="842"/>
      <c r="BM127" s="840" t="s">
        <v>507</v>
      </c>
      <c r="BN127" s="841"/>
      <c r="BO127" s="841"/>
      <c r="BP127" s="841"/>
      <c r="BQ127" s="841"/>
      <c r="BR127" s="841"/>
      <c r="BS127" s="842"/>
      <c r="BT127" s="840" t="s">
        <v>508</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509</v>
      </c>
      <c r="CQ127" s="781"/>
      <c r="CR127" s="781"/>
      <c r="CS127" s="781"/>
      <c r="CT127" s="781"/>
      <c r="CU127" s="781"/>
      <c r="CV127" s="781"/>
      <c r="CW127" s="781"/>
      <c r="CX127" s="781"/>
      <c r="CY127" s="781"/>
      <c r="CZ127" s="781"/>
      <c r="DA127" s="781"/>
      <c r="DB127" s="781"/>
      <c r="DC127" s="781"/>
      <c r="DD127" s="781"/>
      <c r="DE127" s="781"/>
      <c r="DF127" s="782"/>
      <c r="DG127" s="845" t="s">
        <v>397</v>
      </c>
      <c r="DH127" s="846"/>
      <c r="DI127" s="846"/>
      <c r="DJ127" s="846"/>
      <c r="DK127" s="846"/>
      <c r="DL127" s="846" t="s">
        <v>460</v>
      </c>
      <c r="DM127" s="846"/>
      <c r="DN127" s="846"/>
      <c r="DO127" s="846"/>
      <c r="DP127" s="846"/>
      <c r="DQ127" s="846" t="s">
        <v>460</v>
      </c>
      <c r="DR127" s="846"/>
      <c r="DS127" s="846"/>
      <c r="DT127" s="846"/>
      <c r="DU127" s="846"/>
      <c r="DV127" s="823" t="s">
        <v>454</v>
      </c>
      <c r="DW127" s="823"/>
      <c r="DX127" s="823"/>
      <c r="DY127" s="823"/>
      <c r="DZ127" s="824"/>
    </row>
    <row r="128" spans="1:130" s="226" customFormat="1" ht="26.25" customHeight="1" thickBot="1" x14ac:dyDescent="0.2">
      <c r="A128" s="825" t="s">
        <v>510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511</v>
      </c>
      <c r="X128" s="827"/>
      <c r="Y128" s="827"/>
      <c r="Z128" s="828"/>
      <c r="AA128" s="829">
        <v>4538861</v>
      </c>
      <c r="AB128" s="830"/>
      <c r="AC128" s="830"/>
      <c r="AD128" s="830"/>
      <c r="AE128" s="831"/>
      <c r="AF128" s="832">
        <v>4581652</v>
      </c>
      <c r="AG128" s="830"/>
      <c r="AH128" s="830"/>
      <c r="AI128" s="830"/>
      <c r="AJ128" s="831"/>
      <c r="AK128" s="832">
        <v>4328368</v>
      </c>
      <c r="AL128" s="830"/>
      <c r="AM128" s="830"/>
      <c r="AN128" s="830"/>
      <c r="AO128" s="831"/>
      <c r="AP128" s="833"/>
      <c r="AQ128" s="834"/>
      <c r="AR128" s="834"/>
      <c r="AS128" s="834"/>
      <c r="AT128" s="835"/>
      <c r="AU128" s="228"/>
      <c r="AV128" s="228"/>
      <c r="AW128" s="228"/>
      <c r="AX128" s="836" t="s">
        <v>512</v>
      </c>
      <c r="AY128" s="837"/>
      <c r="AZ128" s="837"/>
      <c r="BA128" s="837"/>
      <c r="BB128" s="837"/>
      <c r="BC128" s="837"/>
      <c r="BD128" s="837"/>
      <c r="BE128" s="838"/>
      <c r="BF128" s="815" t="s">
        <v>513</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514</v>
      </c>
      <c r="CQ128" s="759"/>
      <c r="CR128" s="759"/>
      <c r="CS128" s="759"/>
      <c r="CT128" s="759"/>
      <c r="CU128" s="759"/>
      <c r="CV128" s="759"/>
      <c r="CW128" s="759"/>
      <c r="CX128" s="759"/>
      <c r="CY128" s="759"/>
      <c r="CZ128" s="759"/>
      <c r="DA128" s="759"/>
      <c r="DB128" s="759"/>
      <c r="DC128" s="759"/>
      <c r="DD128" s="759"/>
      <c r="DE128" s="759"/>
      <c r="DF128" s="760"/>
      <c r="DG128" s="819" t="s">
        <v>515</v>
      </c>
      <c r="DH128" s="820"/>
      <c r="DI128" s="820"/>
      <c r="DJ128" s="820"/>
      <c r="DK128" s="820"/>
      <c r="DL128" s="820">
        <v>440</v>
      </c>
      <c r="DM128" s="820"/>
      <c r="DN128" s="820"/>
      <c r="DO128" s="820"/>
      <c r="DP128" s="820"/>
      <c r="DQ128" s="820" t="s">
        <v>399</v>
      </c>
      <c r="DR128" s="820"/>
      <c r="DS128" s="820"/>
      <c r="DT128" s="820"/>
      <c r="DU128" s="820"/>
      <c r="DV128" s="821" t="s">
        <v>515</v>
      </c>
      <c r="DW128" s="821"/>
      <c r="DX128" s="821"/>
      <c r="DY128" s="821"/>
      <c r="DZ128" s="822"/>
    </row>
    <row r="129" spans="1:131" s="226" customFormat="1" ht="26.25" customHeight="1" x14ac:dyDescent="0.15">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516</v>
      </c>
      <c r="X129" s="806"/>
      <c r="Y129" s="806"/>
      <c r="Z129" s="807"/>
      <c r="AA129" s="808">
        <v>99354794</v>
      </c>
      <c r="AB129" s="809"/>
      <c r="AC129" s="809"/>
      <c r="AD129" s="809"/>
      <c r="AE129" s="810"/>
      <c r="AF129" s="811">
        <v>100876385</v>
      </c>
      <c r="AG129" s="809"/>
      <c r="AH129" s="809"/>
      <c r="AI129" s="809"/>
      <c r="AJ129" s="810"/>
      <c r="AK129" s="811">
        <v>105623602</v>
      </c>
      <c r="AL129" s="809"/>
      <c r="AM129" s="809"/>
      <c r="AN129" s="809"/>
      <c r="AO129" s="810"/>
      <c r="AP129" s="812"/>
      <c r="AQ129" s="813"/>
      <c r="AR129" s="813"/>
      <c r="AS129" s="813"/>
      <c r="AT129" s="814"/>
      <c r="AU129" s="229"/>
      <c r="AV129" s="229"/>
      <c r="AW129" s="229"/>
      <c r="AX129" s="780" t="s">
        <v>517</v>
      </c>
      <c r="AY129" s="781"/>
      <c r="AZ129" s="781"/>
      <c r="BA129" s="781"/>
      <c r="BB129" s="781"/>
      <c r="BC129" s="781"/>
      <c r="BD129" s="781"/>
      <c r="BE129" s="782"/>
      <c r="BF129" s="799" t="s">
        <v>518</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519</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520</v>
      </c>
      <c r="X130" s="806"/>
      <c r="Y130" s="806"/>
      <c r="Z130" s="807"/>
      <c r="AA130" s="808">
        <v>13765323</v>
      </c>
      <c r="AB130" s="809"/>
      <c r="AC130" s="809"/>
      <c r="AD130" s="809"/>
      <c r="AE130" s="810"/>
      <c r="AF130" s="811">
        <v>13443502</v>
      </c>
      <c r="AG130" s="809"/>
      <c r="AH130" s="809"/>
      <c r="AI130" s="809"/>
      <c r="AJ130" s="810"/>
      <c r="AK130" s="811">
        <v>12979943</v>
      </c>
      <c r="AL130" s="809"/>
      <c r="AM130" s="809"/>
      <c r="AN130" s="809"/>
      <c r="AO130" s="810"/>
      <c r="AP130" s="812"/>
      <c r="AQ130" s="813"/>
      <c r="AR130" s="813"/>
      <c r="AS130" s="813"/>
      <c r="AT130" s="814"/>
      <c r="AU130" s="229"/>
      <c r="AV130" s="229"/>
      <c r="AW130" s="229"/>
      <c r="AX130" s="780" t="s">
        <v>521</v>
      </c>
      <c r="AY130" s="781"/>
      <c r="AZ130" s="781"/>
      <c r="BA130" s="781"/>
      <c r="BB130" s="781"/>
      <c r="BC130" s="781"/>
      <c r="BD130" s="781"/>
      <c r="BE130" s="782"/>
      <c r="BF130" s="783">
        <v>5.2</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522</v>
      </c>
      <c r="X131" s="790"/>
      <c r="Y131" s="790"/>
      <c r="Z131" s="791"/>
      <c r="AA131" s="792">
        <v>85589471</v>
      </c>
      <c r="AB131" s="793"/>
      <c r="AC131" s="793"/>
      <c r="AD131" s="793"/>
      <c r="AE131" s="794"/>
      <c r="AF131" s="795">
        <v>87432883</v>
      </c>
      <c r="AG131" s="793"/>
      <c r="AH131" s="793"/>
      <c r="AI131" s="793"/>
      <c r="AJ131" s="794"/>
      <c r="AK131" s="795">
        <v>92643659</v>
      </c>
      <c r="AL131" s="793"/>
      <c r="AM131" s="793"/>
      <c r="AN131" s="793"/>
      <c r="AO131" s="794"/>
      <c r="AP131" s="796"/>
      <c r="AQ131" s="797"/>
      <c r="AR131" s="797"/>
      <c r="AS131" s="797"/>
      <c r="AT131" s="798"/>
      <c r="AU131" s="229"/>
      <c r="AV131" s="229"/>
      <c r="AW131" s="229"/>
      <c r="AX131" s="758" t="s">
        <v>523</v>
      </c>
      <c r="AY131" s="759"/>
      <c r="AZ131" s="759"/>
      <c r="BA131" s="759"/>
      <c r="BB131" s="759"/>
      <c r="BC131" s="759"/>
      <c r="BD131" s="759"/>
      <c r="BE131" s="760"/>
      <c r="BF131" s="761">
        <v>27.8</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524</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525</v>
      </c>
      <c r="W132" s="771"/>
      <c r="X132" s="771"/>
      <c r="Y132" s="771"/>
      <c r="Z132" s="772"/>
      <c r="AA132" s="773">
        <v>5.0314635079999999</v>
      </c>
      <c r="AB132" s="774"/>
      <c r="AC132" s="774"/>
      <c r="AD132" s="774"/>
      <c r="AE132" s="775"/>
      <c r="AF132" s="776">
        <v>5.5361104809999997</v>
      </c>
      <c r="AG132" s="774"/>
      <c r="AH132" s="774"/>
      <c r="AI132" s="774"/>
      <c r="AJ132" s="775"/>
      <c r="AK132" s="776">
        <v>5.2353105429999998</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526</v>
      </c>
      <c r="W133" s="750"/>
      <c r="X133" s="750"/>
      <c r="Y133" s="750"/>
      <c r="Z133" s="751"/>
      <c r="AA133" s="752">
        <v>5.0999999999999996</v>
      </c>
      <c r="AB133" s="753"/>
      <c r="AC133" s="753"/>
      <c r="AD133" s="753"/>
      <c r="AE133" s="754"/>
      <c r="AF133" s="752">
        <v>5.2</v>
      </c>
      <c r="AG133" s="753"/>
      <c r="AH133" s="753"/>
      <c r="AI133" s="753"/>
      <c r="AJ133" s="754"/>
      <c r="AK133" s="752">
        <v>5.2</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eXZewlgpDOfCaNTkgSuk0KTk1hsicV21rxAQEqzfDo42undaYqYUYLQYo3H2fno68XuIeBgXMuv6mtUG6S8w==" saltValue="yPiVbJLbuWEySb1fZsy1C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7" customHeight="1" zeroHeight="1" x14ac:dyDescent="0.15"/>
  <cols>
    <col min="1" max="120" width="2.75" style="256" customWidth="1"/>
    <col min="121" max="121" width="0" style="255" hidden="1" customWidth="1"/>
    <col min="122" max="16384" width="9" style="255" hidden="1"/>
  </cols>
  <sheetData>
    <row r="1" spans="1:120" ht="13.5"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5" x14ac:dyDescent="0.15"/>
    <row r="3" spans="1:120" ht="13.5" x14ac:dyDescent="0.15"/>
    <row r="4" spans="1:120" ht="13.5" x14ac:dyDescent="0.15"/>
    <row r="5" spans="1:120" ht="13.5" x14ac:dyDescent="0.15"/>
    <row r="6" spans="1:120" ht="13.5" x14ac:dyDescent="0.15"/>
    <row r="7" spans="1:120" ht="13.5" x14ac:dyDescent="0.15"/>
    <row r="8" spans="1:120" ht="13.5" x14ac:dyDescent="0.15"/>
    <row r="9" spans="1:120" ht="13.5" x14ac:dyDescent="0.15"/>
    <row r="10" spans="1:120" ht="13.5" x14ac:dyDescent="0.15"/>
    <row r="11" spans="1:120" ht="13.5" x14ac:dyDescent="0.15"/>
    <row r="12" spans="1:120" ht="13.5" x14ac:dyDescent="0.15"/>
    <row r="13" spans="1:120" ht="13.5" x14ac:dyDescent="0.15"/>
    <row r="14" spans="1:120" ht="13.5" x14ac:dyDescent="0.15"/>
    <row r="15" spans="1:120" ht="13.5" x14ac:dyDescent="0.15"/>
    <row r="16" spans="1:120" ht="13.5" x14ac:dyDescent="0.15">
      <c r="DP16" s="255"/>
    </row>
    <row r="17" spans="119:120" ht="13.5" x14ac:dyDescent="0.15">
      <c r="DP17" s="255"/>
    </row>
    <row r="18" spans="119:120" ht="13.5" x14ac:dyDescent="0.15"/>
    <row r="19" spans="119:120" ht="13.5" x14ac:dyDescent="0.15"/>
    <row r="20" spans="119:120" ht="13.5" x14ac:dyDescent="0.15">
      <c r="DO20" s="255"/>
      <c r="DP20" s="255"/>
    </row>
    <row r="21" spans="119:120" ht="13.5" x14ac:dyDescent="0.15">
      <c r="DP21" s="255"/>
    </row>
    <row r="22" spans="119:120" ht="13.5" x14ac:dyDescent="0.15"/>
    <row r="23" spans="119:120" ht="13.5" x14ac:dyDescent="0.15">
      <c r="DO23" s="255"/>
      <c r="DP23" s="255"/>
    </row>
    <row r="24" spans="119:120" ht="13.5" x14ac:dyDescent="0.15">
      <c r="DP24" s="255"/>
    </row>
    <row r="25" spans="119:120" ht="13.5" x14ac:dyDescent="0.15">
      <c r="DP25" s="255"/>
    </row>
    <row r="26" spans="119:120" ht="13.5" x14ac:dyDescent="0.15">
      <c r="DO26" s="255"/>
      <c r="DP26" s="255"/>
    </row>
    <row r="27" spans="119:120" ht="13.5" x14ac:dyDescent="0.15"/>
    <row r="28" spans="119:120" ht="13.5" x14ac:dyDescent="0.15">
      <c r="DO28" s="255"/>
      <c r="DP28" s="255"/>
    </row>
    <row r="29" spans="119:120" ht="13.5" x14ac:dyDescent="0.15">
      <c r="DP29" s="255"/>
    </row>
    <row r="30" spans="119:120" ht="13.5" x14ac:dyDescent="0.15"/>
    <row r="31" spans="119:120" ht="13.5" x14ac:dyDescent="0.15">
      <c r="DO31" s="255"/>
      <c r="DP31" s="255"/>
    </row>
    <row r="32" spans="119:120" ht="13.5" x14ac:dyDescent="0.15"/>
    <row r="33" spans="98:120" ht="13.5" x14ac:dyDescent="0.15">
      <c r="DO33" s="255"/>
      <c r="DP33" s="255"/>
    </row>
    <row r="34" spans="98:120" ht="13.5" x14ac:dyDescent="0.15">
      <c r="DM34" s="255"/>
    </row>
    <row r="35" spans="98:120" ht="13.5" x14ac:dyDescent="0.15">
      <c r="CT35" s="255"/>
      <c r="CU35" s="255"/>
      <c r="CV35" s="255"/>
      <c r="CY35" s="255"/>
      <c r="CZ35" s="255"/>
      <c r="DA35" s="255"/>
      <c r="DD35" s="255"/>
      <c r="DE35" s="255"/>
      <c r="DF35" s="255"/>
      <c r="DI35" s="255"/>
      <c r="DJ35" s="255"/>
      <c r="DK35" s="255"/>
      <c r="DM35" s="255"/>
      <c r="DN35" s="255"/>
      <c r="DO35" s="255"/>
      <c r="DP35" s="255"/>
    </row>
    <row r="36" spans="98:120" ht="13.5" x14ac:dyDescent="0.15"/>
    <row r="37" spans="98:120" ht="13.5" x14ac:dyDescent="0.15">
      <c r="CW37" s="255"/>
      <c r="DB37" s="255"/>
      <c r="DG37" s="255"/>
      <c r="DL37" s="255"/>
      <c r="DP37" s="255"/>
    </row>
    <row r="38" spans="98:120" ht="13.5"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ht="13.5" x14ac:dyDescent="0.15"/>
    <row r="40" spans="98:120" ht="13.5" x14ac:dyDescent="0.15"/>
    <row r="41" spans="98:120" ht="13.5" x14ac:dyDescent="0.15"/>
    <row r="42" spans="98:120" ht="13.5" x14ac:dyDescent="0.15"/>
    <row r="43" spans="98:120" ht="13.5" x14ac:dyDescent="0.15"/>
    <row r="44" spans="98:120" ht="13.5" x14ac:dyDescent="0.15"/>
    <row r="45" spans="98:120" ht="13.5" x14ac:dyDescent="0.15"/>
    <row r="46" spans="98:120" ht="13.5" x14ac:dyDescent="0.15"/>
    <row r="47" spans="98:120" ht="13.5" x14ac:dyDescent="0.15"/>
    <row r="48" spans="98:120" ht="13.5" x14ac:dyDescent="0.15"/>
    <row r="49" spans="22:120" ht="13.5" x14ac:dyDescent="0.15">
      <c r="DN49" s="255"/>
      <c r="DO49" s="255"/>
      <c r="DP49" s="255"/>
    </row>
    <row r="50" spans="22:120" ht="13.5" x14ac:dyDescent="0.15"/>
    <row r="51" spans="22:120" ht="13.5" x14ac:dyDescent="0.15"/>
    <row r="52" spans="22:120" ht="13.5" x14ac:dyDescent="0.15"/>
    <row r="53" spans="22:120" ht="13.5" x14ac:dyDescent="0.15"/>
    <row r="54" spans="22:120" ht="13.5" x14ac:dyDescent="0.15"/>
    <row r="55" spans="22:120" ht="13.5" x14ac:dyDescent="0.15"/>
    <row r="56" spans="22:120" ht="13.5" x14ac:dyDescent="0.15"/>
    <row r="57" spans="22:120" ht="13.5" x14ac:dyDescent="0.15"/>
    <row r="58" spans="22:120" ht="13.5" x14ac:dyDescent="0.15"/>
    <row r="59" spans="22:120" ht="13.5" x14ac:dyDescent="0.15"/>
    <row r="60" spans="22:120" ht="13.5" x14ac:dyDescent="0.15"/>
    <row r="61" spans="22:120" ht="13.5" x14ac:dyDescent="0.15"/>
    <row r="62" spans="22:120" ht="13.5" x14ac:dyDescent="0.15"/>
    <row r="63" spans="22:120" ht="13.5" x14ac:dyDescent="0.15">
      <c r="W63" s="255"/>
      <c r="CS63" s="255"/>
      <c r="CX63" s="255"/>
      <c r="DC63" s="255"/>
      <c r="DH63" s="255"/>
    </row>
    <row r="64" spans="22:120" ht="13.5" x14ac:dyDescent="0.15">
      <c r="V64" s="255"/>
    </row>
    <row r="65" spans="15:120" ht="13.5"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5" x14ac:dyDescent="0.15">
      <c r="Q66" s="255"/>
      <c r="S66" s="255"/>
      <c r="U66" s="255"/>
      <c r="DM66" s="255"/>
    </row>
    <row r="67" spans="15:120" ht="13.5"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5" x14ac:dyDescent="0.15"/>
    <row r="69" spans="15:120" ht="13.5" x14ac:dyDescent="0.15"/>
    <row r="70" spans="15:120" ht="13.5" x14ac:dyDescent="0.15"/>
    <row r="71" spans="15:120" ht="13.5" x14ac:dyDescent="0.15"/>
    <row r="72" spans="15:120" ht="13.5" x14ac:dyDescent="0.15">
      <c r="DP72" s="255"/>
    </row>
    <row r="73" spans="15:120" ht="13.5" x14ac:dyDescent="0.15">
      <c r="DP73" s="255"/>
    </row>
    <row r="74" spans="15:120" ht="13.5" x14ac:dyDescent="0.15"/>
    <row r="75" spans="15:120" ht="13.5" x14ac:dyDescent="0.15"/>
    <row r="76" spans="15:120" ht="13.5" x14ac:dyDescent="0.15"/>
    <row r="77" spans="15:120" ht="13.5" x14ac:dyDescent="0.15"/>
    <row r="78" spans="15:120" ht="13.5" x14ac:dyDescent="0.15"/>
    <row r="79" spans="15:120" ht="13.5" x14ac:dyDescent="0.15"/>
    <row r="80" spans="15:120" ht="13.5" x14ac:dyDescent="0.15"/>
    <row r="81" spans="97:112" ht="13.5" x14ac:dyDescent="0.15"/>
    <row r="82" spans="97:112" ht="13.5" x14ac:dyDescent="0.15"/>
    <row r="83" spans="97:112" ht="13.5" x14ac:dyDescent="0.15"/>
    <row r="84" spans="97:112" ht="13.5" x14ac:dyDescent="0.15"/>
    <row r="85" spans="97:112" ht="13.5" x14ac:dyDescent="0.15"/>
    <row r="86" spans="97:112" ht="13.5" x14ac:dyDescent="0.15"/>
    <row r="87" spans="97:112" ht="13.5" x14ac:dyDescent="0.15"/>
    <row r="88" spans="97:112" ht="13.5" x14ac:dyDescent="0.15"/>
    <row r="89" spans="97:112" ht="13.5" x14ac:dyDescent="0.15"/>
    <row r="90" spans="97:112" ht="13.5" x14ac:dyDescent="0.15"/>
    <row r="91" spans="97:112" ht="13.5" x14ac:dyDescent="0.15"/>
    <row r="92" spans="97:112" ht="13.5" x14ac:dyDescent="0.15"/>
    <row r="93" spans="97:112" ht="13.5" x14ac:dyDescent="0.15"/>
    <row r="94" spans="97:112" ht="13.5" x14ac:dyDescent="0.15"/>
    <row r="95" spans="97:112" ht="13.5" x14ac:dyDescent="0.15"/>
    <row r="96" spans="97:112" ht="13.5" x14ac:dyDescent="0.15">
      <c r="CS96" s="255"/>
      <c r="CX96" s="255"/>
      <c r="DC96" s="255"/>
      <c r="DH96" s="255"/>
    </row>
    <row r="97" spans="24:120" ht="13.5" x14ac:dyDescent="0.15">
      <c r="CS97" s="255"/>
      <c r="CX97" s="255"/>
      <c r="DC97" s="255"/>
      <c r="DH97" s="255"/>
      <c r="DP97" s="256" t="s">
        <v>527</v>
      </c>
    </row>
    <row r="98" spans="24:120" ht="13.5" hidden="1" x14ac:dyDescent="0.15">
      <c r="CS98" s="255"/>
      <c r="CX98" s="255"/>
      <c r="DC98" s="255"/>
      <c r="DH98" s="255"/>
    </row>
    <row r="99" spans="24:120" ht="13.5"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t="13.5" hidden="1" x14ac:dyDescent="0.15">
      <c r="CT103" s="255"/>
      <c r="CV103" s="255"/>
      <c r="CW103" s="255"/>
      <c r="CY103" s="255"/>
      <c r="DA103" s="255"/>
      <c r="DB103" s="255"/>
      <c r="DD103" s="255"/>
      <c r="DF103" s="255"/>
      <c r="DG103" s="255"/>
      <c r="DI103" s="255"/>
      <c r="DK103" s="255"/>
      <c r="DL103" s="255"/>
      <c r="DM103" s="255"/>
      <c r="DN103" s="255"/>
      <c r="DO103" s="255"/>
      <c r="DP103" s="255"/>
    </row>
    <row r="104" spans="24:120" ht="13.5"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7" customHeight="1" zeroHeight="1" x14ac:dyDescent="0.15"/>
  <cols>
    <col min="1" max="116" width="2.625" style="256" customWidth="1"/>
    <col min="117" max="16384" width="9" style="255" hidden="1"/>
  </cols>
  <sheetData>
    <row r="1" spans="2:116" ht="13.5"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5" x14ac:dyDescent="0.15"/>
    <row r="3" spans="2:116" ht="13.5" x14ac:dyDescent="0.15"/>
    <row r="4" spans="2:116" ht="13.5"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5"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5" x14ac:dyDescent="0.15"/>
    <row r="7" spans="2:116" ht="13.5" x14ac:dyDescent="0.15"/>
    <row r="8" spans="2:116" ht="13.5" x14ac:dyDescent="0.15"/>
    <row r="9" spans="2:116" ht="13.5" x14ac:dyDescent="0.15"/>
    <row r="10" spans="2:116" ht="13.5" x14ac:dyDescent="0.15"/>
    <row r="11" spans="2:116" ht="13.5" x14ac:dyDescent="0.15"/>
    <row r="12" spans="2:116" ht="13.5" x14ac:dyDescent="0.15"/>
    <row r="13" spans="2:116" ht="13.5" x14ac:dyDescent="0.15"/>
    <row r="14" spans="2:116" ht="13.5" x14ac:dyDescent="0.15"/>
    <row r="15" spans="2:116" ht="13.5" x14ac:dyDescent="0.15"/>
    <row r="16" spans="2:116" ht="13.5" x14ac:dyDescent="0.15"/>
    <row r="17" spans="9:116" ht="13.5" x14ac:dyDescent="0.15"/>
    <row r="18" spans="9:116" ht="13.5"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5" x14ac:dyDescent="0.15"/>
    <row r="20" spans="9:116" ht="13.5" x14ac:dyDescent="0.15"/>
    <row r="21" spans="9:116" ht="13.5" x14ac:dyDescent="0.15">
      <c r="DL21" s="255"/>
    </row>
    <row r="22" spans="9:116" ht="13.5" x14ac:dyDescent="0.15">
      <c r="DI22" s="255"/>
      <c r="DJ22" s="255"/>
      <c r="DK22" s="255"/>
      <c r="DL22" s="255"/>
    </row>
    <row r="23" spans="9:116" ht="13.5" x14ac:dyDescent="0.15">
      <c r="CY23" s="255"/>
      <c r="CZ23" s="255"/>
      <c r="DA23" s="255"/>
      <c r="DB23" s="255"/>
      <c r="DC23" s="255"/>
      <c r="DD23" s="255"/>
      <c r="DE23" s="255"/>
      <c r="DF23" s="255"/>
      <c r="DG23" s="255"/>
      <c r="DH23" s="255"/>
      <c r="DI23" s="255"/>
      <c r="DJ23" s="255"/>
      <c r="DK23" s="255"/>
      <c r="DL23" s="255"/>
    </row>
    <row r="24" spans="9:116" ht="13.5" x14ac:dyDescent="0.15"/>
    <row r="25" spans="9:116" ht="13.5" x14ac:dyDescent="0.15"/>
    <row r="26" spans="9:116" ht="13.5" x14ac:dyDescent="0.15"/>
    <row r="27" spans="9:116" ht="13.5" x14ac:dyDescent="0.15"/>
    <row r="28" spans="9:116" ht="13.5" x14ac:dyDescent="0.15"/>
    <row r="29" spans="9:116" ht="13.5" x14ac:dyDescent="0.15"/>
    <row r="30" spans="9:116" ht="13.5" x14ac:dyDescent="0.15"/>
    <row r="31" spans="9:116" ht="13.5" x14ac:dyDescent="0.15"/>
    <row r="32" spans="9:116" ht="13.5" x14ac:dyDescent="0.15"/>
    <row r="33" spans="15:116" ht="13.5" x14ac:dyDescent="0.15"/>
    <row r="34" spans="15:116" ht="13.5" x14ac:dyDescent="0.15"/>
    <row r="35" spans="15:116" ht="13.5" x14ac:dyDescent="0.15">
      <c r="CZ35" s="255"/>
      <c r="DA35" s="255"/>
      <c r="DB35" s="255"/>
      <c r="DC35" s="255"/>
      <c r="DD35" s="255"/>
      <c r="DE35" s="255"/>
      <c r="DF35" s="255"/>
      <c r="DG35" s="255"/>
      <c r="DH35" s="255"/>
      <c r="DI35" s="255"/>
      <c r="DJ35" s="255"/>
      <c r="DK35" s="255"/>
      <c r="DL35" s="255"/>
    </row>
    <row r="36" spans="15:116" ht="13.5" x14ac:dyDescent="0.15"/>
    <row r="37" spans="15:116" ht="13.5" x14ac:dyDescent="0.15">
      <c r="DL37" s="255"/>
    </row>
    <row r="38" spans="15:116" ht="13.5" x14ac:dyDescent="0.15">
      <c r="DI38" s="255"/>
      <c r="DJ38" s="255"/>
      <c r="DK38" s="255"/>
      <c r="DL38" s="255"/>
    </row>
    <row r="39" spans="15:116" ht="13.5" x14ac:dyDescent="0.15"/>
    <row r="40" spans="15:116" ht="13.5" x14ac:dyDescent="0.15"/>
    <row r="41" spans="15:116" ht="13.5" x14ac:dyDescent="0.15"/>
    <row r="42" spans="15:116" ht="13.5" x14ac:dyDescent="0.15"/>
    <row r="43" spans="15:116" ht="13.5"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5" x14ac:dyDescent="0.15">
      <c r="DL44" s="255"/>
    </row>
    <row r="45" spans="15:116" ht="13.5" x14ac:dyDescent="0.15"/>
    <row r="46" spans="15:116" ht="13.5" x14ac:dyDescent="0.15">
      <c r="DA46" s="255"/>
      <c r="DB46" s="255"/>
      <c r="DC46" s="255"/>
      <c r="DD46" s="255"/>
      <c r="DE46" s="255"/>
      <c r="DF46" s="255"/>
      <c r="DG46" s="255"/>
      <c r="DH46" s="255"/>
      <c r="DI46" s="255"/>
      <c r="DJ46" s="255"/>
      <c r="DK46" s="255"/>
      <c r="DL46" s="255"/>
    </row>
    <row r="47" spans="15:116" ht="13.5" x14ac:dyDescent="0.15"/>
    <row r="48" spans="15:116" ht="13.5" x14ac:dyDescent="0.15"/>
    <row r="49" spans="104:116" ht="13.5" x14ac:dyDescent="0.15"/>
    <row r="50" spans="104:116" ht="13.5" x14ac:dyDescent="0.15">
      <c r="CZ50" s="255"/>
      <c r="DA50" s="255"/>
      <c r="DB50" s="255"/>
      <c r="DC50" s="255"/>
      <c r="DD50" s="255"/>
      <c r="DE50" s="255"/>
      <c r="DF50" s="255"/>
      <c r="DG50" s="255"/>
      <c r="DH50" s="255"/>
      <c r="DI50" s="255"/>
      <c r="DJ50" s="255"/>
      <c r="DK50" s="255"/>
      <c r="DL50" s="255"/>
    </row>
    <row r="51" spans="104:116" ht="13.5" x14ac:dyDescent="0.15"/>
    <row r="52" spans="104:116" ht="13.5" x14ac:dyDescent="0.15"/>
    <row r="53" spans="104:116" ht="13.5" x14ac:dyDescent="0.15">
      <c r="DL53" s="255"/>
    </row>
    <row r="54" spans="104:116" ht="13.5" x14ac:dyDescent="0.15"/>
    <row r="55" spans="104:116" ht="13.5" x14ac:dyDescent="0.15"/>
    <row r="56" spans="104:116" ht="13.5" x14ac:dyDescent="0.15"/>
    <row r="57" spans="104:116" ht="13.5" x14ac:dyDescent="0.15"/>
    <row r="58" spans="104:116" ht="13.5" x14ac:dyDescent="0.15"/>
    <row r="59" spans="104:116" ht="13.5" x14ac:dyDescent="0.15"/>
    <row r="60" spans="104:116" ht="13.5" x14ac:dyDescent="0.15"/>
    <row r="61" spans="104:116" ht="13.5" x14ac:dyDescent="0.15"/>
    <row r="62" spans="104:116" ht="13.5" x14ac:dyDescent="0.15"/>
    <row r="63" spans="104:116" ht="13.5" x14ac:dyDescent="0.15"/>
    <row r="64" spans="104:116" ht="13.5" x14ac:dyDescent="0.15"/>
    <row r="65" spans="107:116" ht="13.5" x14ac:dyDescent="0.15"/>
    <row r="66" spans="107:116" ht="13.5" x14ac:dyDescent="0.15"/>
    <row r="67" spans="107:116" ht="13.5" x14ac:dyDescent="0.15">
      <c r="DC67" s="255"/>
      <c r="DD67" s="255"/>
      <c r="DE67" s="255"/>
      <c r="DF67" s="255"/>
      <c r="DG67" s="255"/>
      <c r="DH67" s="255"/>
      <c r="DI67" s="255"/>
      <c r="DJ67" s="255"/>
      <c r="DK67" s="255"/>
      <c r="DL67" s="255"/>
    </row>
    <row r="68" spans="107:116" ht="13.5" x14ac:dyDescent="0.15"/>
    <row r="69" spans="107:116" ht="13.5" x14ac:dyDescent="0.15"/>
    <row r="70" spans="107:116" ht="13.5" x14ac:dyDescent="0.15"/>
    <row r="71" spans="107:116" ht="13.5" x14ac:dyDescent="0.15"/>
    <row r="72" spans="107:116" ht="13.5" x14ac:dyDescent="0.15"/>
    <row r="73" spans="107:116" ht="13.5" x14ac:dyDescent="0.15"/>
    <row r="74" spans="107:116" ht="13.5" x14ac:dyDescent="0.15"/>
    <row r="75" spans="107:116" ht="13.5" x14ac:dyDescent="0.15"/>
    <row r="76" spans="107:116" ht="13.5" x14ac:dyDescent="0.15"/>
    <row r="77" spans="107:116" ht="13.5" x14ac:dyDescent="0.15"/>
    <row r="78" spans="107:116" ht="13.5" x14ac:dyDescent="0.15"/>
    <row r="79" spans="107:116" ht="13.5" x14ac:dyDescent="0.15"/>
    <row r="80" spans="107:116"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sheetData>
  <sheetProtection algorithmName="SHA-512" hashValue="JYbms3vzxKInCosu5EpYjFadb5wUH2O84TqSGz3U6yIFF7DLScZV1PJiX6e17fi2Uc7/HdzQNFH2gX7vbryvzg==" saltValue="QJ73EFZRjvROSC8SC/G6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7"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ht="13.5" x14ac:dyDescent="0.15">
      <c r="AS1" s="258"/>
      <c r="AT1" s="258"/>
    </row>
    <row r="2" spans="1:46" ht="13.5" x14ac:dyDescent="0.15">
      <c r="AS2" s="258"/>
      <c r="AT2" s="258"/>
    </row>
    <row r="3" spans="1:46" ht="13.5" x14ac:dyDescent="0.15">
      <c r="AS3" s="258"/>
      <c r="AT3" s="258"/>
    </row>
    <row r="4" spans="1:46" ht="13.5" x14ac:dyDescent="0.15">
      <c r="AS4" s="258"/>
      <c r="AT4" s="258"/>
    </row>
    <row r="5" spans="1:46" ht="17.25" x14ac:dyDescent="0.15">
      <c r="A5" s="259" t="s">
        <v>528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5"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529</v>
      </c>
      <c r="AL6" s="263"/>
      <c r="AM6" s="263"/>
      <c r="AN6" s="263"/>
      <c r="AO6" s="258"/>
      <c r="AP6" s="258"/>
      <c r="AQ6" s="258"/>
      <c r="AR6" s="258"/>
    </row>
    <row r="7" spans="1:46" ht="13.7"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530</v>
      </c>
      <c r="AP7" s="268"/>
      <c r="AQ7" s="269" t="s">
        <v>531</v>
      </c>
      <c r="AR7" s="270"/>
    </row>
    <row r="8" spans="1:46" ht="13.5"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532</v>
      </c>
      <c r="AQ8" s="275" t="s">
        <v>533</v>
      </c>
      <c r="AR8" s="276" t="s">
        <v>534</v>
      </c>
    </row>
    <row r="9" spans="1:46" ht="13.5"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535</v>
      </c>
      <c r="AL9" s="1159"/>
      <c r="AM9" s="1159"/>
      <c r="AN9" s="1160"/>
      <c r="AO9" s="277">
        <v>29882659</v>
      </c>
      <c r="AP9" s="277">
        <v>62570</v>
      </c>
      <c r="AQ9" s="278">
        <v>62943</v>
      </c>
      <c r="AR9" s="279">
        <v>-0.6</v>
      </c>
    </row>
    <row r="10" spans="1:46" ht="13.7"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536</v>
      </c>
      <c r="AL10" s="1159"/>
      <c r="AM10" s="1159"/>
      <c r="AN10" s="1160"/>
      <c r="AO10" s="280">
        <v>192</v>
      </c>
      <c r="AP10" s="280">
        <v>0</v>
      </c>
      <c r="AQ10" s="281">
        <v>1681</v>
      </c>
      <c r="AR10" s="282">
        <v>-100</v>
      </c>
    </row>
    <row r="11" spans="1:46" ht="13.7"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537</v>
      </c>
      <c r="AL11" s="1159"/>
      <c r="AM11" s="1159"/>
      <c r="AN11" s="1160"/>
      <c r="AO11" s="280">
        <v>107402</v>
      </c>
      <c r="AP11" s="280">
        <v>225</v>
      </c>
      <c r="AQ11" s="281">
        <v>656</v>
      </c>
      <c r="AR11" s="282">
        <v>-65.7</v>
      </c>
    </row>
    <row r="12" spans="1:46" ht="13.7"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538</v>
      </c>
      <c r="AL12" s="1159"/>
      <c r="AM12" s="1159"/>
      <c r="AN12" s="1160"/>
      <c r="AO12" s="280" t="s">
        <v>539</v>
      </c>
      <c r="AP12" s="280" t="s">
        <v>539</v>
      </c>
      <c r="AQ12" s="281">
        <v>24</v>
      </c>
      <c r="AR12" s="282" t="s">
        <v>539</v>
      </c>
    </row>
    <row r="13" spans="1:46" ht="13.7"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540</v>
      </c>
      <c r="AL13" s="1159"/>
      <c r="AM13" s="1159"/>
      <c r="AN13" s="1160"/>
      <c r="AO13" s="280">
        <v>706698</v>
      </c>
      <c r="AP13" s="280">
        <v>1480</v>
      </c>
      <c r="AQ13" s="281">
        <v>1968</v>
      </c>
      <c r="AR13" s="282">
        <v>-24.8</v>
      </c>
    </row>
    <row r="14" spans="1:46" ht="13.7"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541</v>
      </c>
      <c r="AL14" s="1159"/>
      <c r="AM14" s="1159"/>
      <c r="AN14" s="1160"/>
      <c r="AO14" s="280">
        <v>269916</v>
      </c>
      <c r="AP14" s="280">
        <v>565</v>
      </c>
      <c r="AQ14" s="281">
        <v>1222</v>
      </c>
      <c r="AR14" s="282">
        <v>-53.8</v>
      </c>
    </row>
    <row r="15" spans="1:46" ht="13.7"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542</v>
      </c>
      <c r="AL15" s="1162"/>
      <c r="AM15" s="1162"/>
      <c r="AN15" s="1163"/>
      <c r="AO15" s="280">
        <v>-2136735</v>
      </c>
      <c r="AP15" s="280">
        <v>-4474</v>
      </c>
      <c r="AQ15" s="281">
        <v>-3725</v>
      </c>
      <c r="AR15" s="282">
        <v>20.100000000000001</v>
      </c>
    </row>
    <row r="16" spans="1:46" ht="13.5"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192</v>
      </c>
      <c r="AL16" s="1162"/>
      <c r="AM16" s="1162"/>
      <c r="AN16" s="1163"/>
      <c r="AO16" s="280">
        <v>28830132</v>
      </c>
      <c r="AP16" s="280">
        <v>60367</v>
      </c>
      <c r="AQ16" s="281">
        <v>64768</v>
      </c>
      <c r="AR16" s="282">
        <v>-6.8</v>
      </c>
    </row>
    <row r="17" spans="1:46" ht="13.5"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5"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5"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543</v>
      </c>
      <c r="AL19" s="258"/>
      <c r="AM19" s="258"/>
      <c r="AN19" s="258"/>
      <c r="AO19" s="258"/>
      <c r="AP19" s="258"/>
      <c r="AQ19" s="258"/>
      <c r="AR19" s="258"/>
    </row>
    <row r="20" spans="1:46" ht="13.5"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544</v>
      </c>
      <c r="AP20" s="289" t="s">
        <v>545</v>
      </c>
      <c r="AQ20" s="290" t="s">
        <v>546</v>
      </c>
      <c r="AR20" s="291"/>
    </row>
    <row r="21" spans="1:46" s="297" customFormat="1" ht="13.5"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547</v>
      </c>
      <c r="AL21" s="1165"/>
      <c r="AM21" s="1165"/>
      <c r="AN21" s="1166"/>
      <c r="AO21" s="293">
        <v>6.35</v>
      </c>
      <c r="AP21" s="294">
        <v>6.41</v>
      </c>
      <c r="AQ21" s="295">
        <v>-0.06</v>
      </c>
      <c r="AR21" s="263"/>
      <c r="AS21" s="296"/>
      <c r="AT21" s="292"/>
    </row>
    <row r="22" spans="1:46" s="297" customFormat="1" ht="13.5"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548</v>
      </c>
      <c r="AL22" s="1165"/>
      <c r="AM22" s="1165"/>
      <c r="AN22" s="1166"/>
      <c r="AO22" s="298">
        <v>100.2</v>
      </c>
      <c r="AP22" s="299">
        <v>99.7</v>
      </c>
      <c r="AQ22" s="300">
        <v>0.5</v>
      </c>
      <c r="AR22" s="284"/>
      <c r="AS22" s="296"/>
      <c r="AT22" s="292"/>
    </row>
    <row r="23" spans="1:46" s="297" customFormat="1" ht="13.5"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5"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5"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5" x14ac:dyDescent="0.15">
      <c r="A26" s="1157" t="s">
        <v>549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ht="13.5" x14ac:dyDescent="0.15">
      <c r="A27" s="305"/>
      <c r="AO27" s="258"/>
      <c r="AP27" s="258"/>
      <c r="AQ27" s="258"/>
      <c r="AR27" s="258"/>
      <c r="AS27" s="258"/>
      <c r="AT27" s="258"/>
    </row>
    <row r="28" spans="1:46" ht="17.25" x14ac:dyDescent="0.15">
      <c r="A28" s="259" t="s">
        <v>550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5"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551</v>
      </c>
      <c r="AL29" s="263"/>
      <c r="AM29" s="263"/>
      <c r="AN29" s="263"/>
      <c r="AO29" s="258"/>
      <c r="AP29" s="258"/>
      <c r="AQ29" s="258"/>
      <c r="AR29" s="258"/>
      <c r="AS29" s="307"/>
    </row>
    <row r="30" spans="1:46" ht="13.7"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530</v>
      </c>
      <c r="AP30" s="268"/>
      <c r="AQ30" s="269" t="s">
        <v>531</v>
      </c>
      <c r="AR30" s="270"/>
    </row>
    <row r="31" spans="1:46" ht="13.5"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532</v>
      </c>
      <c r="AQ31" s="275" t="s">
        <v>533</v>
      </c>
      <c r="AR31" s="276" t="s">
        <v>534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552</v>
      </c>
      <c r="AL32" s="1149"/>
      <c r="AM32" s="1149"/>
      <c r="AN32" s="1150"/>
      <c r="AO32" s="308">
        <v>19041533</v>
      </c>
      <c r="AP32" s="308">
        <v>39871</v>
      </c>
      <c r="AQ32" s="309">
        <v>36898</v>
      </c>
      <c r="AR32" s="310">
        <v>8.1</v>
      </c>
    </row>
    <row r="33" spans="1:46" ht="13.7"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553</v>
      </c>
      <c r="AL33" s="1149"/>
      <c r="AM33" s="1149"/>
      <c r="AN33" s="1150"/>
      <c r="AO33" s="308" t="s">
        <v>539</v>
      </c>
      <c r="AP33" s="308" t="s">
        <v>539</v>
      </c>
      <c r="AQ33" s="309">
        <v>2</v>
      </c>
      <c r="AR33" s="310" t="s">
        <v>539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554</v>
      </c>
      <c r="AL34" s="1149"/>
      <c r="AM34" s="1149"/>
      <c r="AN34" s="1150"/>
      <c r="AO34" s="308" t="s">
        <v>539</v>
      </c>
      <c r="AP34" s="308" t="s">
        <v>539</v>
      </c>
      <c r="AQ34" s="309">
        <v>63</v>
      </c>
      <c r="AR34" s="310" t="s">
        <v>539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555</v>
      </c>
      <c r="AL35" s="1149"/>
      <c r="AM35" s="1149"/>
      <c r="AN35" s="1150"/>
      <c r="AO35" s="308">
        <v>2850072</v>
      </c>
      <c r="AP35" s="308">
        <v>5968</v>
      </c>
      <c r="AQ35" s="309">
        <v>8350</v>
      </c>
      <c r="AR35" s="310">
        <v>-28.5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556</v>
      </c>
      <c r="AL36" s="1149"/>
      <c r="AM36" s="1149"/>
      <c r="AN36" s="1150"/>
      <c r="AO36" s="308" t="s">
        <v>539</v>
      </c>
      <c r="AP36" s="308" t="s">
        <v>539</v>
      </c>
      <c r="AQ36" s="309">
        <v>436</v>
      </c>
      <c r="AR36" s="310" t="s">
        <v>539</v>
      </c>
    </row>
    <row r="37" spans="1:46" ht="13.7"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557</v>
      </c>
      <c r="AL37" s="1149"/>
      <c r="AM37" s="1149"/>
      <c r="AN37" s="1150"/>
      <c r="AO37" s="308">
        <v>266889</v>
      </c>
      <c r="AP37" s="308">
        <v>559</v>
      </c>
      <c r="AQ37" s="309">
        <v>641</v>
      </c>
      <c r="AR37" s="310">
        <v>-12.8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558</v>
      </c>
      <c r="AL38" s="1152"/>
      <c r="AM38" s="1152"/>
      <c r="AN38" s="1153"/>
      <c r="AO38" s="311" t="s">
        <v>539</v>
      </c>
      <c r="AP38" s="311" t="s">
        <v>539</v>
      </c>
      <c r="AQ38" s="312">
        <v>1</v>
      </c>
      <c r="AR38" s="300" t="s">
        <v>539</v>
      </c>
      <c r="AS38" s="307"/>
    </row>
    <row r="39" spans="1:46" ht="13.5"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559</v>
      </c>
      <c r="AL39" s="1152"/>
      <c r="AM39" s="1152"/>
      <c r="AN39" s="1153"/>
      <c r="AO39" s="308">
        <v>-4328368</v>
      </c>
      <c r="AP39" s="308">
        <v>-9063</v>
      </c>
      <c r="AQ39" s="309">
        <v>-7817</v>
      </c>
      <c r="AR39" s="310">
        <v>15.9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560</v>
      </c>
      <c r="AL40" s="1149"/>
      <c r="AM40" s="1149"/>
      <c r="AN40" s="1150"/>
      <c r="AO40" s="308">
        <v>-12979943</v>
      </c>
      <c r="AP40" s="308">
        <v>-27178</v>
      </c>
      <c r="AQ40" s="309">
        <v>-28299</v>
      </c>
      <c r="AR40" s="310">
        <v>-4</v>
      </c>
      <c r="AS40" s="307"/>
    </row>
    <row r="41" spans="1:46" ht="13.5"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304</v>
      </c>
      <c r="AL41" s="1155"/>
      <c r="AM41" s="1155"/>
      <c r="AN41" s="1156"/>
      <c r="AO41" s="308">
        <v>4850183</v>
      </c>
      <c r="AP41" s="308">
        <v>10156</v>
      </c>
      <c r="AQ41" s="309">
        <v>10277</v>
      </c>
      <c r="AR41" s="310">
        <v>-1.2</v>
      </c>
      <c r="AS41" s="307"/>
    </row>
    <row r="42" spans="1:46" ht="13.5"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561</v>
      </c>
      <c r="AL42" s="258"/>
      <c r="AM42" s="258"/>
      <c r="AN42" s="258"/>
      <c r="AO42" s="258"/>
      <c r="AP42" s="258"/>
      <c r="AQ42" s="284"/>
      <c r="AR42" s="284"/>
      <c r="AS42" s="307"/>
    </row>
    <row r="43" spans="1:46" ht="13.5"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5"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5"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5"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562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5"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563</v>
      </c>
      <c r="AL48" s="318"/>
      <c r="AM48" s="318"/>
      <c r="AN48" s="318"/>
      <c r="AO48" s="318"/>
      <c r="AP48" s="318"/>
      <c r="AQ48" s="319"/>
      <c r="AR48" s="318"/>
    </row>
    <row r="49" spans="1:44" ht="13.7"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530</v>
      </c>
      <c r="AN49" s="1143" t="s">
        <v>564</v>
      </c>
      <c r="AO49" s="1144"/>
      <c r="AP49" s="1144"/>
      <c r="AQ49" s="1144"/>
      <c r="AR49" s="1145"/>
    </row>
    <row r="50" spans="1:44" ht="13.5"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565</v>
      </c>
      <c r="AO50" s="325" t="s">
        <v>566</v>
      </c>
      <c r="AP50" s="326" t="s">
        <v>567</v>
      </c>
      <c r="AQ50" s="327" t="s">
        <v>568</v>
      </c>
      <c r="AR50" s="328" t="s">
        <v>569</v>
      </c>
    </row>
    <row r="51" spans="1:44" ht="13.5"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570</v>
      </c>
      <c r="AL51" s="321"/>
      <c r="AM51" s="329">
        <v>22812586</v>
      </c>
      <c r="AN51" s="330">
        <v>47570</v>
      </c>
      <c r="AO51" s="331">
        <v>-2.1</v>
      </c>
      <c r="AP51" s="332">
        <v>48088</v>
      </c>
      <c r="AQ51" s="333">
        <v>3.6</v>
      </c>
      <c r="AR51" s="334">
        <v>-5.7</v>
      </c>
    </row>
    <row r="52" spans="1:44" ht="13.5"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571</v>
      </c>
      <c r="AM52" s="337">
        <v>15774105</v>
      </c>
      <c r="AN52" s="338">
        <v>32893</v>
      </c>
      <c r="AO52" s="339">
        <v>5.4</v>
      </c>
      <c r="AP52" s="340">
        <v>25183</v>
      </c>
      <c r="AQ52" s="341">
        <v>-4.3</v>
      </c>
      <c r="AR52" s="342">
        <v>9.6999999999999993</v>
      </c>
    </row>
    <row r="53" spans="1:44" ht="13.5"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572</v>
      </c>
      <c r="AL53" s="321"/>
      <c r="AM53" s="329">
        <v>20181161</v>
      </c>
      <c r="AN53" s="330">
        <v>42123</v>
      </c>
      <c r="AO53" s="331">
        <v>-11.5</v>
      </c>
      <c r="AP53" s="332">
        <v>46457</v>
      </c>
      <c r="AQ53" s="333">
        <v>-3.4</v>
      </c>
      <c r="AR53" s="334">
        <v>-8.1</v>
      </c>
    </row>
    <row r="54" spans="1:44" ht="13.5"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571</v>
      </c>
      <c r="AM54" s="337">
        <v>10176402</v>
      </c>
      <c r="AN54" s="338">
        <v>21241</v>
      </c>
      <c r="AO54" s="339">
        <v>-35.4</v>
      </c>
      <c r="AP54" s="340">
        <v>24020</v>
      </c>
      <c r="AQ54" s="341">
        <v>-4.5999999999999996</v>
      </c>
      <c r="AR54" s="342">
        <v>-30.8</v>
      </c>
    </row>
    <row r="55" spans="1:44" ht="13.5"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573</v>
      </c>
      <c r="AL55" s="321"/>
      <c r="AM55" s="329">
        <v>21758129</v>
      </c>
      <c r="AN55" s="330">
        <v>45482</v>
      </c>
      <c r="AO55" s="331">
        <v>8</v>
      </c>
      <c r="AP55" s="332">
        <v>51849</v>
      </c>
      <c r="AQ55" s="333">
        <v>11.6</v>
      </c>
      <c r="AR55" s="334">
        <v>-3.6</v>
      </c>
    </row>
    <row r="56" spans="1:44" ht="13.5"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571</v>
      </c>
      <c r="AM56" s="337">
        <v>9915832</v>
      </c>
      <c r="AN56" s="338">
        <v>20727</v>
      </c>
      <c r="AO56" s="339">
        <v>-2.4</v>
      </c>
      <c r="AP56" s="340">
        <v>26326</v>
      </c>
      <c r="AQ56" s="341">
        <v>9.6</v>
      </c>
      <c r="AR56" s="342">
        <v>-12</v>
      </c>
    </row>
    <row r="57" spans="1:44" ht="13.5"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574</v>
      </c>
      <c r="AL57" s="321"/>
      <c r="AM57" s="329">
        <v>22586351</v>
      </c>
      <c r="AN57" s="330">
        <v>47206</v>
      </c>
      <c r="AO57" s="331">
        <v>3.8</v>
      </c>
      <c r="AP57" s="332">
        <v>52191</v>
      </c>
      <c r="AQ57" s="333">
        <v>0.7</v>
      </c>
      <c r="AR57" s="334">
        <v>3.1</v>
      </c>
    </row>
    <row r="58" spans="1:44" ht="13.5"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571</v>
      </c>
      <c r="AM58" s="337">
        <v>11405035</v>
      </c>
      <c r="AN58" s="338">
        <v>23837</v>
      </c>
      <c r="AO58" s="339">
        <v>15</v>
      </c>
      <c r="AP58" s="340">
        <v>26807</v>
      </c>
      <c r="AQ58" s="341">
        <v>1.8</v>
      </c>
      <c r="AR58" s="342">
        <v>13.2</v>
      </c>
    </row>
    <row r="59" spans="1:44" ht="13.5"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575</v>
      </c>
      <c r="AL59" s="321"/>
      <c r="AM59" s="329">
        <v>19831913</v>
      </c>
      <c r="AN59" s="330">
        <v>41525</v>
      </c>
      <c r="AO59" s="331">
        <v>-12</v>
      </c>
      <c r="AP59" s="332">
        <v>48105</v>
      </c>
      <c r="AQ59" s="333">
        <v>-7.8</v>
      </c>
      <c r="AR59" s="334">
        <v>-4.2</v>
      </c>
    </row>
    <row r="60" spans="1:44" ht="13.5"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571</v>
      </c>
      <c r="AM60" s="337">
        <v>10097252</v>
      </c>
      <c r="AN60" s="338">
        <v>21142</v>
      </c>
      <c r="AO60" s="339">
        <v>-11.3</v>
      </c>
      <c r="AP60" s="340">
        <v>24072</v>
      </c>
      <c r="AQ60" s="341">
        <v>-10.199999999999999</v>
      </c>
      <c r="AR60" s="342">
        <v>-1.1000000000000001</v>
      </c>
    </row>
    <row r="61" spans="1:44" ht="13.5"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576</v>
      </c>
      <c r="AL61" s="343"/>
      <c r="AM61" s="344">
        <v>21434028</v>
      </c>
      <c r="AN61" s="345">
        <v>44781</v>
      </c>
      <c r="AO61" s="346">
        <v>-2.8</v>
      </c>
      <c r="AP61" s="347">
        <v>49338</v>
      </c>
      <c r="AQ61" s="348">
        <v>0.9</v>
      </c>
      <c r="AR61" s="334">
        <v>-3.7</v>
      </c>
    </row>
    <row r="62" spans="1:44" ht="13.5"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571</v>
      </c>
      <c r="AM62" s="337">
        <v>11473725</v>
      </c>
      <c r="AN62" s="338">
        <v>23968</v>
      </c>
      <c r="AO62" s="339">
        <v>-5.7</v>
      </c>
      <c r="AP62" s="340">
        <v>25282</v>
      </c>
      <c r="AQ62" s="341">
        <v>-1.5</v>
      </c>
      <c r="AR62" s="342">
        <v>-4.2</v>
      </c>
    </row>
    <row r="63" spans="1:44" ht="13.5"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5"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5"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5"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7" hidden="1" customHeight="1" x14ac:dyDescent="0.15">
      <c r="AK67" s="258"/>
      <c r="AL67" s="258"/>
      <c r="AM67" s="258"/>
      <c r="AN67" s="258"/>
      <c r="AO67" s="258"/>
      <c r="AP67" s="258"/>
      <c r="AQ67" s="258"/>
      <c r="AR67" s="258"/>
      <c r="AS67" s="258"/>
      <c r="AT67" s="258"/>
    </row>
    <row r="68" spans="1:46" ht="13.7" hidden="1" customHeight="1" x14ac:dyDescent="0.15">
      <c r="AK68" s="258"/>
      <c r="AL68" s="258"/>
      <c r="AM68" s="258"/>
      <c r="AN68" s="258"/>
      <c r="AO68" s="258"/>
      <c r="AP68" s="258"/>
      <c r="AQ68" s="258"/>
      <c r="AR68" s="258"/>
    </row>
    <row r="69" spans="1:46" ht="13.7" hidden="1" customHeight="1" x14ac:dyDescent="0.15">
      <c r="AK69" s="258"/>
      <c r="AL69" s="258"/>
      <c r="AM69" s="258"/>
      <c r="AN69" s="258"/>
      <c r="AO69" s="258"/>
      <c r="AP69" s="258"/>
      <c r="AQ69" s="258"/>
      <c r="AR69" s="258"/>
    </row>
    <row r="70" spans="1:46" ht="13.5" hidden="1" x14ac:dyDescent="0.15">
      <c r="AK70" s="258"/>
      <c r="AL70" s="258"/>
      <c r="AM70" s="258"/>
      <c r="AN70" s="258"/>
      <c r="AO70" s="258"/>
      <c r="AP70" s="258"/>
      <c r="AQ70" s="258"/>
      <c r="AR70" s="258"/>
    </row>
    <row r="71" spans="1:46" ht="13.5" hidden="1" x14ac:dyDescent="0.15">
      <c r="AK71" s="258"/>
      <c r="AL71" s="258"/>
      <c r="AM71" s="258"/>
      <c r="AN71" s="258"/>
      <c r="AO71" s="258"/>
      <c r="AP71" s="258"/>
      <c r="AQ71" s="258"/>
      <c r="AR71" s="258"/>
    </row>
    <row r="72" spans="1:46" ht="13.5" hidden="1" x14ac:dyDescent="0.15">
      <c r="AK72" s="258"/>
      <c r="AL72" s="258"/>
      <c r="AM72" s="258"/>
      <c r="AN72" s="258"/>
      <c r="AO72" s="258"/>
      <c r="AP72" s="258"/>
      <c r="AQ72" s="258"/>
      <c r="AR72" s="258"/>
    </row>
    <row r="73" spans="1:46" ht="13.5" hidden="1" x14ac:dyDescent="0.15">
      <c r="AK73" s="258"/>
      <c r="AL73" s="258"/>
      <c r="AM73" s="258"/>
      <c r="AN73" s="258"/>
      <c r="AO73" s="258"/>
      <c r="AP73" s="258"/>
      <c r="AQ73" s="258"/>
      <c r="AR73" s="258"/>
    </row>
  </sheetData>
  <sheetProtection algorithmName="SHA-512" hashValue="+qt6LXgOA3GOyZFaZheZpG0ZMeEm3ixZ6FLlUVdaa55jo4P2GBWmlVuSUMf2VvYU2yK1TnFLy+uDgq4JQ2T6ig==" saltValue="hr6PNhQf3I1wy2mPqYhd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7" customHeight="1" zeroHeight="1" x14ac:dyDescent="0.15"/>
  <cols>
    <col min="1" max="125" width="2.5" style="256" customWidth="1"/>
    <col min="126" max="16384" width="9" style="255" hidden="1"/>
  </cols>
  <sheetData>
    <row r="1" spans="2:125" ht="13.7"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5" x14ac:dyDescent="0.15">
      <c r="B2" s="255"/>
      <c r="DG2" s="255"/>
    </row>
    <row r="3" spans="2:125" ht="13.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5" x14ac:dyDescent="0.15"/>
    <row r="5" spans="2:125" ht="13.5" x14ac:dyDescent="0.15"/>
    <row r="6" spans="2:125" ht="13.5" x14ac:dyDescent="0.15"/>
    <row r="7" spans="2:125" ht="13.5" x14ac:dyDescent="0.15"/>
    <row r="8" spans="2:125" ht="13.5" x14ac:dyDescent="0.15"/>
    <row r="9" spans="2:125" ht="13.5" x14ac:dyDescent="0.15">
      <c r="DU9" s="255"/>
    </row>
    <row r="10" spans="2:125" ht="13.5" x14ac:dyDescent="0.15"/>
    <row r="11" spans="2:125" ht="13.5" x14ac:dyDescent="0.15"/>
    <row r="12" spans="2:125" ht="13.5" x14ac:dyDescent="0.15"/>
    <row r="13" spans="2:125" ht="13.5" x14ac:dyDescent="0.15"/>
    <row r="14" spans="2:125" ht="13.5" x14ac:dyDescent="0.15"/>
    <row r="15" spans="2:125" ht="13.5" x14ac:dyDescent="0.15"/>
    <row r="16" spans="2:125" ht="13.5" x14ac:dyDescent="0.15"/>
    <row r="17" spans="125:125" ht="13.5" x14ac:dyDescent="0.15">
      <c r="DU17" s="255"/>
    </row>
    <row r="18" spans="125:125" ht="13.5" x14ac:dyDescent="0.15"/>
    <row r="19" spans="125:125" ht="13.5" x14ac:dyDescent="0.15"/>
    <row r="20" spans="125:125" ht="13.5" x14ac:dyDescent="0.15">
      <c r="DU20" s="255"/>
    </row>
    <row r="21" spans="125:125" ht="13.5" x14ac:dyDescent="0.15">
      <c r="DU21" s="255"/>
    </row>
    <row r="22" spans="125:125" ht="13.5" x14ac:dyDescent="0.15"/>
    <row r="23" spans="125:125" ht="13.5" x14ac:dyDescent="0.15"/>
    <row r="24" spans="125:125" ht="13.5" x14ac:dyDescent="0.15"/>
    <row r="25" spans="125:125" ht="13.5" x14ac:dyDescent="0.15"/>
    <row r="26" spans="125:125" ht="13.5" x14ac:dyDescent="0.15"/>
    <row r="27" spans="125:125" ht="13.5" x14ac:dyDescent="0.15"/>
    <row r="28" spans="125:125" ht="13.5" x14ac:dyDescent="0.15">
      <c r="DU28" s="255"/>
    </row>
    <row r="29" spans="125:125" ht="13.5" x14ac:dyDescent="0.15"/>
    <row r="30" spans="125:125" ht="13.5" x14ac:dyDescent="0.15"/>
    <row r="31" spans="125:125" ht="13.5" x14ac:dyDescent="0.15"/>
    <row r="32" spans="125:125" ht="13.5" x14ac:dyDescent="0.15"/>
    <row r="33" spans="2:125" ht="13.5" x14ac:dyDescent="0.15">
      <c r="B33" s="255"/>
      <c r="G33" s="255"/>
      <c r="I33" s="255"/>
    </row>
    <row r="34" spans="2:125" ht="13.5" x14ac:dyDescent="0.15">
      <c r="C34" s="255"/>
      <c r="P34" s="255"/>
      <c r="DE34" s="255"/>
      <c r="DH34" s="255"/>
    </row>
    <row r="35" spans="2:125" ht="13.5" x14ac:dyDescent="0.15">
      <c r="D35" s="255"/>
      <c r="E35" s="255"/>
      <c r="DG35" s="255"/>
      <c r="DJ35" s="255"/>
      <c r="DP35" s="255"/>
      <c r="DQ35" s="255"/>
      <c r="DR35" s="255"/>
      <c r="DS35" s="255"/>
      <c r="DT35" s="255"/>
      <c r="DU35" s="255"/>
    </row>
    <row r="36" spans="2:125" ht="13.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5" x14ac:dyDescent="0.15">
      <c r="DU37" s="255"/>
    </row>
    <row r="38" spans="2:125" ht="13.5" x14ac:dyDescent="0.15">
      <c r="DT38" s="255"/>
      <c r="DU38" s="255"/>
    </row>
    <row r="39" spans="2:125" ht="13.5" x14ac:dyDescent="0.15"/>
    <row r="40" spans="2:125" ht="13.5" x14ac:dyDescent="0.15">
      <c r="DH40" s="255"/>
    </row>
    <row r="41" spans="2:125" ht="13.5" x14ac:dyDescent="0.15">
      <c r="DE41" s="255"/>
    </row>
    <row r="42" spans="2:125" ht="13.5" x14ac:dyDescent="0.15">
      <c r="DG42" s="255"/>
      <c r="DJ42" s="255"/>
    </row>
    <row r="43" spans="2:125" ht="13.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5" x14ac:dyDescent="0.15">
      <c r="DU44" s="255"/>
    </row>
    <row r="45" spans="2:125" ht="13.5" x14ac:dyDescent="0.15"/>
    <row r="46" spans="2:125" ht="13.5" x14ac:dyDescent="0.15"/>
    <row r="47" spans="2:125" ht="13.5" x14ac:dyDescent="0.15"/>
    <row r="48" spans="2:125" ht="13.5" x14ac:dyDescent="0.15">
      <c r="DT48" s="255"/>
      <c r="DU48" s="255"/>
    </row>
    <row r="49" spans="120:125" ht="13.5" x14ac:dyDescent="0.15">
      <c r="DU49" s="255"/>
    </row>
    <row r="50" spans="120:125" ht="13.5" x14ac:dyDescent="0.15">
      <c r="DU50" s="255"/>
    </row>
    <row r="51" spans="120:125" ht="13.5" x14ac:dyDescent="0.15">
      <c r="DP51" s="255"/>
      <c r="DQ51" s="255"/>
      <c r="DR51" s="255"/>
      <c r="DS51" s="255"/>
      <c r="DT51" s="255"/>
      <c r="DU51" s="255"/>
    </row>
    <row r="52" spans="120:125" ht="13.5" x14ac:dyDescent="0.15"/>
    <row r="53" spans="120:125" ht="13.5" x14ac:dyDescent="0.15"/>
    <row r="54" spans="120:125" ht="13.5" x14ac:dyDescent="0.15">
      <c r="DU54" s="255"/>
    </row>
    <row r="55" spans="120:125" ht="13.5" x14ac:dyDescent="0.15"/>
    <row r="56" spans="120:125" ht="13.5" x14ac:dyDescent="0.15"/>
    <row r="57" spans="120:125" ht="13.5" x14ac:dyDescent="0.15"/>
    <row r="58" spans="120:125" ht="13.5" x14ac:dyDescent="0.15">
      <c r="DU58" s="255"/>
    </row>
    <row r="59" spans="120:125" ht="13.5" x14ac:dyDescent="0.15"/>
    <row r="60" spans="120:125" ht="13.5" x14ac:dyDescent="0.15"/>
    <row r="61" spans="120:125" ht="13.5" x14ac:dyDescent="0.15"/>
    <row r="62" spans="120:125" ht="13.5" x14ac:dyDescent="0.15"/>
    <row r="63" spans="120:125" ht="13.5" x14ac:dyDescent="0.15">
      <c r="DU63" s="255"/>
    </row>
    <row r="64" spans="120:125" ht="13.5" x14ac:dyDescent="0.15">
      <c r="DT64" s="255"/>
      <c r="DU64" s="255"/>
    </row>
    <row r="65" spans="123:125" ht="13.5" x14ac:dyDescent="0.15"/>
    <row r="66" spans="123:125" ht="13.5" x14ac:dyDescent="0.15"/>
    <row r="67" spans="123:125" ht="13.5" x14ac:dyDescent="0.15"/>
    <row r="68" spans="123:125" ht="13.5" x14ac:dyDescent="0.15"/>
    <row r="69" spans="123:125" ht="13.5" x14ac:dyDescent="0.15">
      <c r="DS69" s="255"/>
      <c r="DT69" s="255"/>
      <c r="DU69" s="255"/>
    </row>
    <row r="70" spans="123:125" ht="13.5" x14ac:dyDescent="0.15"/>
    <row r="71" spans="123:125" ht="13.5" x14ac:dyDescent="0.15"/>
    <row r="72" spans="123:125" ht="13.5" x14ac:dyDescent="0.15"/>
    <row r="73" spans="123:125" ht="13.5" x14ac:dyDescent="0.15"/>
    <row r="74" spans="123:125" ht="13.5" x14ac:dyDescent="0.15"/>
    <row r="75" spans="123:125" ht="13.5" x14ac:dyDescent="0.15"/>
    <row r="76" spans="123:125" ht="13.5" x14ac:dyDescent="0.15"/>
    <row r="77" spans="123:125" ht="13.5" x14ac:dyDescent="0.15"/>
    <row r="78" spans="123:125" ht="13.5" x14ac:dyDescent="0.15"/>
    <row r="79" spans="123:125" ht="13.5" x14ac:dyDescent="0.15"/>
    <row r="80" spans="123:125" ht="13.5" x14ac:dyDescent="0.15"/>
    <row r="81" spans="116:125" ht="13.5" x14ac:dyDescent="0.15"/>
    <row r="82" spans="116:125" ht="13.5" x14ac:dyDescent="0.15">
      <c r="DL82" s="255"/>
    </row>
    <row r="83" spans="116:125" ht="13.5" x14ac:dyDescent="0.15">
      <c r="DM83" s="255"/>
      <c r="DN83" s="255"/>
      <c r="DO83" s="255"/>
      <c r="DP83" s="255"/>
      <c r="DQ83" s="255"/>
      <c r="DR83" s="255"/>
      <c r="DS83" s="255"/>
      <c r="DT83" s="255"/>
      <c r="DU83" s="255"/>
    </row>
    <row r="84" spans="116:125" ht="13.5" x14ac:dyDescent="0.15"/>
    <row r="85" spans="116:125" ht="13.5" x14ac:dyDescent="0.15"/>
    <row r="86" spans="116:125" ht="13.5" x14ac:dyDescent="0.15"/>
    <row r="87" spans="116:125" ht="13.5" x14ac:dyDescent="0.15"/>
    <row r="88" spans="116:125" ht="13.5" x14ac:dyDescent="0.15">
      <c r="DU88" s="255"/>
    </row>
    <row r="89" spans="116:125" ht="13.5" x14ac:dyDescent="0.15"/>
    <row r="90" spans="116:125" ht="13.5" x14ac:dyDescent="0.15"/>
    <row r="91" spans="116:125" ht="13.5" x14ac:dyDescent="0.15"/>
    <row r="92" spans="116:125" ht="13.7" customHeight="1" x14ac:dyDescent="0.15"/>
    <row r="93" spans="116:125" ht="13.7" customHeight="1" x14ac:dyDescent="0.15"/>
    <row r="94" spans="116:125" ht="13.7" customHeight="1" x14ac:dyDescent="0.15">
      <c r="DS94" s="255"/>
      <c r="DT94" s="255"/>
      <c r="DU94" s="255"/>
    </row>
    <row r="95" spans="116:125" ht="13.7" customHeight="1" x14ac:dyDescent="0.15">
      <c r="DU95" s="255"/>
    </row>
    <row r="96" spans="116:125" ht="13.7" customHeight="1" x14ac:dyDescent="0.15"/>
    <row r="97" spans="124:125" ht="13.7" customHeight="1" x14ac:dyDescent="0.15"/>
    <row r="98" spans="124:125" ht="13.7" customHeight="1" x14ac:dyDescent="0.15"/>
    <row r="99" spans="124:125" ht="13.7" customHeight="1" x14ac:dyDescent="0.15"/>
    <row r="100" spans="124:125" ht="13.7" customHeight="1" x14ac:dyDescent="0.15"/>
    <row r="101" spans="124:125" ht="13.7" customHeight="1" x14ac:dyDescent="0.15">
      <c r="DU101" s="255"/>
    </row>
    <row r="102" spans="124:125" ht="13.7" customHeight="1" x14ac:dyDescent="0.15"/>
    <row r="103" spans="124:125" ht="13.7" customHeight="1" x14ac:dyDescent="0.15"/>
    <row r="104" spans="124:125" ht="13.7" customHeight="1" x14ac:dyDescent="0.15">
      <c r="DT104" s="255"/>
      <c r="DU104" s="255"/>
    </row>
    <row r="105" spans="124:125" ht="13.7" customHeight="1" x14ac:dyDescent="0.15"/>
    <row r="106" spans="124:125" ht="13.7" customHeight="1" x14ac:dyDescent="0.15"/>
    <row r="107" spans="124:125" ht="13.7" customHeight="1" x14ac:dyDescent="0.15"/>
    <row r="108" spans="124:125" ht="13.7" customHeight="1" x14ac:dyDescent="0.15"/>
    <row r="109" spans="124:125" ht="13.7" customHeight="1" x14ac:dyDescent="0.15"/>
    <row r="110" spans="124:125" ht="13.7" customHeight="1" x14ac:dyDescent="0.15"/>
    <row r="111" spans="124:125" ht="13.7" customHeight="1" x14ac:dyDescent="0.15"/>
    <row r="112" spans="124:125"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55" t="s">
        <v>578</v>
      </c>
    </row>
    <row r="120" spans="125:125" ht="13.7" hidden="1" customHeight="1" x14ac:dyDescent="0.15"/>
    <row r="121" spans="125:125" ht="13.7" hidden="1" customHeight="1" x14ac:dyDescent="0.15">
      <c r="DU121" s="255"/>
    </row>
  </sheetData>
  <sheetProtection algorithmName="SHA-512" hashValue="CjXyuwgqkg0y8c5CXjEu2nW0VcKntYWBVh339ESLuDEMvjabOx4JwnTjN/igk5Ci7CH4vfYfvNvGiDFQhDh8zQ==" saltValue="AIEAYBVCEg40K5ybNDxb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7" customHeight="1" zeroHeight="1" x14ac:dyDescent="0.15"/>
  <cols>
    <col min="1" max="125" width="2.5" style="256" customWidth="1"/>
    <col min="126" max="142" width="0" style="255" hidden="1" customWidth="1"/>
    <col min="143" max="16384" width="9" style="255" hidden="1"/>
  </cols>
  <sheetData>
    <row r="1" spans="1:125" ht="13.7"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5" x14ac:dyDescent="0.15">
      <c r="B2" s="255"/>
      <c r="T2" s="255"/>
    </row>
    <row r="3" spans="1:125" ht="13.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5" x14ac:dyDescent="0.15"/>
    <row r="5" spans="1:125" ht="13.5" x14ac:dyDescent="0.15"/>
    <row r="6" spans="1:125" ht="13.5" x14ac:dyDescent="0.15"/>
    <row r="7" spans="1:125" ht="13.5" x14ac:dyDescent="0.15"/>
    <row r="8" spans="1:125" ht="13.5" x14ac:dyDescent="0.15"/>
    <row r="9" spans="1:125" ht="13.5" x14ac:dyDescent="0.15"/>
    <row r="10" spans="1:125" ht="13.5" x14ac:dyDescent="0.15"/>
    <row r="11" spans="1:125" ht="13.5" x14ac:dyDescent="0.15"/>
    <row r="12" spans="1:125" ht="13.5" x14ac:dyDescent="0.15"/>
    <row r="13" spans="1:125" ht="13.5" x14ac:dyDescent="0.15"/>
    <row r="14" spans="1:125" ht="13.5" x14ac:dyDescent="0.15"/>
    <row r="15" spans="1:125" ht="13.5" x14ac:dyDescent="0.15"/>
    <row r="16" spans="1:125"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row r="26" ht="13.5" x14ac:dyDescent="0.15"/>
    <row r="27" ht="13.5" x14ac:dyDescent="0.15"/>
    <row r="28" ht="13.5" x14ac:dyDescent="0.15"/>
    <row r="29" ht="13.5" x14ac:dyDescent="0.15"/>
    <row r="30" ht="13.5" x14ac:dyDescent="0.15"/>
    <row r="31" ht="13.5" x14ac:dyDescent="0.15"/>
    <row r="32" ht="13.5" x14ac:dyDescent="0.15"/>
    <row r="33" spans="2:125" ht="13.5" x14ac:dyDescent="0.15">
      <c r="B33" s="255"/>
      <c r="G33" s="255"/>
      <c r="I33" s="255"/>
    </row>
    <row r="34" spans="2:125" ht="13.5" x14ac:dyDescent="0.15">
      <c r="C34" s="255"/>
      <c r="P34" s="255"/>
      <c r="R34" s="255"/>
      <c r="U34" s="255"/>
    </row>
    <row r="35" spans="2:125" ht="13.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5" x14ac:dyDescent="0.15">
      <c r="F36" s="255"/>
      <c r="H36" s="255"/>
      <c r="J36" s="255"/>
      <c r="K36" s="255"/>
      <c r="L36" s="255"/>
      <c r="M36" s="255"/>
      <c r="N36" s="255"/>
      <c r="O36" s="255"/>
      <c r="Q36" s="255"/>
      <c r="S36" s="255"/>
      <c r="V36" s="255"/>
    </row>
    <row r="37" spans="2:125" ht="13.5" x14ac:dyDescent="0.15"/>
    <row r="38" spans="2:125" ht="13.5" x14ac:dyDescent="0.15"/>
    <row r="39" spans="2:125" ht="13.5" x14ac:dyDescent="0.15"/>
    <row r="40" spans="2:125" ht="13.5" x14ac:dyDescent="0.15">
      <c r="U40" s="255"/>
    </row>
    <row r="41" spans="2:125" ht="13.5" x14ac:dyDescent="0.15">
      <c r="R41" s="255"/>
    </row>
    <row r="42" spans="2:125" ht="13.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5" x14ac:dyDescent="0.15">
      <c r="Q43" s="255"/>
      <c r="S43" s="255"/>
      <c r="V43" s="255"/>
    </row>
    <row r="44" spans="2:125" ht="13.5" x14ac:dyDescent="0.15"/>
    <row r="45" spans="2:125" ht="13.5" x14ac:dyDescent="0.15"/>
    <row r="46" spans="2:125" ht="13.5" x14ac:dyDescent="0.15"/>
    <row r="47" spans="2:125" ht="13.5" x14ac:dyDescent="0.15"/>
    <row r="48" spans="2:125"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7" customHeight="1" x14ac:dyDescent="0.15"/>
    <row r="93" ht="13.7" customHeight="1" x14ac:dyDescent="0.15"/>
    <row r="94" ht="13.7" customHeight="1" x14ac:dyDescent="0.15"/>
    <row r="95" ht="13.7" customHeight="1" x14ac:dyDescent="0.15"/>
    <row r="96" ht="13.7" customHeight="1" x14ac:dyDescent="0.15"/>
    <row r="97" ht="13.7" customHeight="1" x14ac:dyDescent="0.15"/>
    <row r="98" ht="13.7" customHeight="1" x14ac:dyDescent="0.15"/>
    <row r="99" ht="13.7" customHeight="1" x14ac:dyDescent="0.15"/>
    <row r="100" ht="13.7" customHeight="1" x14ac:dyDescent="0.15"/>
    <row r="101" ht="13.7" customHeight="1" x14ac:dyDescent="0.15"/>
    <row r="102" ht="13.7" customHeight="1" x14ac:dyDescent="0.15"/>
    <row r="103" ht="13.7" customHeight="1" x14ac:dyDescent="0.15"/>
    <row r="104" ht="13.7" customHeight="1" x14ac:dyDescent="0.15"/>
    <row r="105" ht="13.7" customHeight="1" x14ac:dyDescent="0.15"/>
    <row r="106" ht="13.7" customHeight="1" x14ac:dyDescent="0.15"/>
    <row r="107" ht="13.7" customHeight="1" x14ac:dyDescent="0.15"/>
    <row r="108" ht="13.7" customHeight="1" x14ac:dyDescent="0.15"/>
    <row r="109" ht="13.7" customHeight="1" x14ac:dyDescent="0.15"/>
    <row r="110" ht="13.7" customHeight="1" x14ac:dyDescent="0.15"/>
    <row r="111" ht="13.7" customHeight="1" x14ac:dyDescent="0.15"/>
    <row r="112"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56" t="s">
        <v>579</v>
      </c>
    </row>
  </sheetData>
  <sheetProtection algorithmName="SHA-512" hashValue="B+bIENZJDhvAGCL1yYkOEtlZUBVBwE3mbDmrh5J6Qn4l6D9Y+YSh/J80MwWfU+rfQ1U4dVwbcyH/0nYQGESy6g==" saltValue="hLRImpktzyvM2q6bek+q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7"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167" t="s">
        <v>3</v>
      </c>
      <c r="D47" s="1167"/>
      <c r="E47" s="1168"/>
      <c r="F47" s="11">
        <v>6.8</v>
      </c>
      <c r="G47" s="12">
        <v>6.82</v>
      </c>
      <c r="H47" s="12">
        <v>6.8</v>
      </c>
      <c r="I47" s="12">
        <v>5.41</v>
      </c>
      <c r="J47" s="13">
        <v>4.6500000000000004</v>
      </c>
    </row>
    <row r="48" spans="2:10" ht="57.75" customHeight="1" x14ac:dyDescent="0.15">
      <c r="B48" s="14"/>
      <c r="C48" s="1169" t="s">
        <v>4</v>
      </c>
      <c r="D48" s="1169"/>
      <c r="E48" s="1170"/>
      <c r="F48" s="15">
        <v>4.16</v>
      </c>
      <c r="G48" s="16">
        <v>3.9</v>
      </c>
      <c r="H48" s="16">
        <v>1.78</v>
      </c>
      <c r="I48" s="16">
        <v>2.97</v>
      </c>
      <c r="J48" s="17">
        <v>6.25</v>
      </c>
    </row>
    <row r="49" spans="2:10" ht="57.75" customHeight="1" thickBot="1" x14ac:dyDescent="0.2">
      <c r="B49" s="18"/>
      <c r="C49" s="1171" t="s">
        <v>5</v>
      </c>
      <c r="D49" s="1171"/>
      <c r="E49" s="1172"/>
      <c r="F49" s="19" t="s">
        <v>585</v>
      </c>
      <c r="G49" s="20" t="s">
        <v>586</v>
      </c>
      <c r="H49" s="20" t="s">
        <v>587</v>
      </c>
      <c r="I49" s="20" t="s">
        <v>588</v>
      </c>
      <c r="J49" s="21">
        <v>2.9</v>
      </c>
    </row>
    <row r="50" spans="2:10" ht="13.5" x14ac:dyDescent="0.15"/>
  </sheetData>
  <sheetProtection algorithmName="SHA-512" hashValue="PS756loyNiB/O8dj5TozdP45n21ZnDW+fTiVEgVx/Jds6J+hyP/Na96OPLwdoFaQo7bKPTzoWqXBHeUoYcfIsQ==" saltValue="MpPqtWtfYXfjClYG7ctc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2023-03-22T06:16:18Z</cp:lastPrinted>
  <dcterms:created xsi:type="dcterms:W3CDTF">2023-02-20T07:37:17Z</dcterms:created>
  <dcterms:modified xsi:type="dcterms:W3CDTF">2023-03-22T07:20:15Z</dcterms:modified>
  <cp:category/>
</cp:coreProperties>
</file>