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4940" windowHeight="7815" firstSheet="1" activeTab="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W38" i="9"/>
  <c r="BE38" i="9"/>
  <c r="AM38" i="9"/>
  <c r="U38" i="9"/>
  <c r="C38" i="9"/>
  <c r="BE37" i="9"/>
  <c r="AM37" i="9"/>
  <c r="U37" i="9"/>
  <c r="BE36" i="9"/>
  <c r="AM36" i="9"/>
  <c r="BW34" i="9"/>
  <c r="BW35" i="9" s="1"/>
  <c r="BW36" i="9" s="1"/>
  <c r="BW37" i="9" s="1"/>
  <c r="C34" i="9"/>
  <c r="CO34" i="9" l="1"/>
  <c r="CO35" i="9" s="1"/>
  <c r="CO36" i="9" s="1"/>
  <c r="CO37" i="9" s="1"/>
  <c r="CO38" i="9" s="1"/>
  <c r="CO39" i="9" s="1"/>
  <c r="U34" i="9"/>
  <c r="U35" i="9" s="1"/>
  <c r="U36" i="9" s="1"/>
  <c r="C35" i="9"/>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alcChain>
</file>

<file path=xl/sharedStrings.xml><?xml version="1.0" encoding="utf-8"?>
<sst xmlns="http://schemas.openxmlformats.org/spreadsheetml/2006/main" count="1003" uniqueCount="559">
  <si>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</si>
  <si>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</si>
  <si>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</si>
  <si>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</si>
  <si>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</si>
  <si>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</si>
  <si>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</si>
  <si>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</si>
  <si>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</si>
  <si>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</si>
  <si>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</si>
  <si>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</si>
  <si>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</si>
  <si>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</si>
  <si>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</si>
  <si>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</si>
  <si>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</si>
  <si>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</si>
  <si>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</si>
  <si>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</si>
  <si>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</si>
  <si>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</si>
  <si>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</si>
  <si>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</si>
  <si>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</si>
  <si>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</si>
  <si>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</si>
  <si>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</si>
  <si>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</si>
  <si>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</si>
  <si>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</si>
  <si>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</si>
  <si>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</si>
  <si>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</si>
  <si>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</si>
  <si>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</si>
  <si>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</si>
  <si>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</si>
  <si>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</si>
  <si>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</si>
  <si>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</si>
  <si>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</si>
  <si>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</si>
  <si>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</si>
  <si>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</si>
  <si>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</si>
  <si>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</si>
  <si>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</si>
  <si>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</si>
  <si>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</si>
  <si>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</si>
  <si>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</si>
  <si>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</si>
  <si>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</si>
  <si>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</si>
  <si>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</si>
  <si>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</si>
  <si>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</si>
  <si>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</si>
  <si>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</si>
  <si>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</si>
  <si>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</si>
  <si>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</si>
  <si>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</si>
  <si>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</si>
  <si>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</si>
  <si>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</si>
  <si>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</si>
  <si>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</si>
  <si>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</si>
  <si>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</si>
  <si>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</si>
  <si>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</si>
  <si>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</si>
  <si>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</si>
  <si>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</si>
  <si>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</si>
  <si>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</si>
  <si>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</si>
  <si>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</si>
  <si>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</si>
  <si>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</si>
  <si>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大分市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</si>
  <si>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</si>
  <si>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</si>
  <si>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</si>
  <si>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</si>
  <si>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</si>
  <si>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</si>
  <si>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</si>
  <si>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</si>
  <si>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</si>
  <si>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</si>
  <si>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</si>
  <si>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</si>
  <si>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</si>
  <si>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</si>
  <si>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</si>
  <si>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</si>
  <si>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</si>
  <si>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</si>
  <si>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</si>
  <si>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</si>
  <si>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</si>
  <si>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</si>
  <si>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</si>
  <si>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</si>
  <si>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</si>
  <si>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</si>
  <si>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</si>
  <si>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</si>
  <si>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</si>
  <si>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</si>
  <si>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</si>
  <si>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</si>
  <si>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</si>
  <si>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</si>
  <si>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</si>
  <si>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</si>
  <si>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</si>
  <si>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</si>
  <si>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</si>
  <si>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</si>
  <si>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</si>
  <si>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</si>
  <si>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</si>
  <si>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</si>
  <si>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</si>
  <si>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</si>
  <si>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</si>
  <si>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</si>
  <si>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</si>
  <si>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</si>
  <si>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</si>
  <si>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</si>
  <si>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</si>
  <si>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</si>
  <si>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</si>
  <si>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</si>
  <si>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</si>
  <si>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</si>
  <si>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</si>
  <si>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</si>
  <si>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</si>
  <si>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</si>
  <si>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</si>
  <si>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</si>
  <si>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</si>
  <si>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</si>
  <si>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</si>
  <si>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</si>
  <si>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</si>
  <si>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</si>
  <si>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</si>
  <si>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</si>
  <si>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</si>
  <si>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</si>
  <si>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</si>
  <si>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</si>
  <si>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</si>
  <si>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</si>
  <si>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</si>
  <si>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</si>
  <si>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</si>
  <si>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</si>
  <si>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</si>
  <si>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</si>
  <si>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</si>
  <si>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</si>
  <si>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</si>
  <si>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</si>
  <si>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</si>
  <si>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</si>
  <si>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</si>
  <si>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</si>
  <si>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</si>
  <si>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</si>
  <si>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</si>
  <si>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</si>
  <si>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</si>
  <si>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</si>
  <si>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</si>
  <si>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</si>
  <si>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</si>
  <si>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</si>
  <si>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</si>
  <si>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</si>
  <si>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</si>
  <si>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</si>
  <si>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</si>
  <si>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</si>
  <si>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</si>
  <si>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</si>
  <si>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</si>
  <si>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</si>
  <si>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</si>
  <si>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大分県大分市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</si>
  <si>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</si>
  <si>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</si>
  <si>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</si>
  <si>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</si>
  <si>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</si>
  <si>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</si>
  <si>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</si>
  <si>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</si>
  <si>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</si>
  <si>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</si>
  <si>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</si>
  <si>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</si>
  <si>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</si>
  <si>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</si>
  <si>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</si>
  <si>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</si>
  <si>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</si>
  <si>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</si>
  <si>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</si>
  <si>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</si>
  <si>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</si>
  <si>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</si>
  <si>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</si>
  <si>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</si>
  <si>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</si>
  <si>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</si>
  <si>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</si>
  <si>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</si>
  <si>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</si>
  <si>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</si>
  <si>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</si>
  <si>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</si>
  <si>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</si>
  <si>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</si>
  <si>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</si>
  <si>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</si>
  <si>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</si>
  <si>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</si>
  <si>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</si>
  <si>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</si>
  <si>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</si>
  <si>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</si>
  <si>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</si>
  <si>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</si>
  <si>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</si>
  <si>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</si>
  <si>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</si>
  <si>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</si>
  <si>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</si>
  <si>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</si>
  <si>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</si>
  <si>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</si>
  <si>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</si>
  <si>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</si>
  <si>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</si>
  <si>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</si>
  <si>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</si>
  <si>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</si>
  <si>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</si>
  <si>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</si>
  <si>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</si>
  <si>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</si>
  <si>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</si>
  <si>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</si>
  <si>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</si>
  <si>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</si>
  <si>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</si>
  <si>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</si>
  <si>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</si>
  <si>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</si>
  <si>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</si>
  <si>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</si>
  <si>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</si>
  <si>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</si>
  <si>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</si>
  <si>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</si>
  <si>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</si>
  <si>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</si>
  <si>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</si>
  <si>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</si>
  <si>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</si>
  <si>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</si>
  <si>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</si>
  <si>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</si>
  <si>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</si>
  <si>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</si>
  <si>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</si>
  <si>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</si>
  <si>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</si>
  <si>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</si>
  <si>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</si>
  <si>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</si>
  <si>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</si>
  <si>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</si>
  <si>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</si>
  <si>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</si>
  <si>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</si>
  <si>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</si>
  <si>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</si>
  <si>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</si>
  <si>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</si>
  <si>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</si>
  <si>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</si>
  <si>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</si>
  <si>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</si>
  <si>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</si>
  <si>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</si>
  <si>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</si>
  <si>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</si>
  <si>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</si>
  <si>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</si>
  <si>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</si>
  <si>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</si>
  <si>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</si>
  <si>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</si>
  <si>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</si>
  <si>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</si>
  <si>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</si>
  <si>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</si>
  <si>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</si>
  <si>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</si>
  <si>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</si>
  <si>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</si>
  <si>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</si>
  <si>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</si>
  <si>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</si>
  <si>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</si>
  <si>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</si>
  <si>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</si>
  <si>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</si>
  <si>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</si>
  <si>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</si>
  <si>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</si>
  <si>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</si>
  <si>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</si>
  <si>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</si>
  <si>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</si>
  <si>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</si>
  <si>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</si>
  <si>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</si>
  <si>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</si>
  <si>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</si>
  <si>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</si>
  <si>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</si>
  <si>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</si>
  <si>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</si>
  <si>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</si>
  <si>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</si>
  <si>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大分県大分市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</si>
  <si>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</si>
  <si>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</si>
  <si>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</si>
  <si>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</si>
  <si>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</si>
  <si>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</si>
  <si>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</si>
  <si>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</si>
  <si>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</si>
  <si>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</si>
  <si>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</si>
  <si>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</si>
  <si>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</si>
  <si>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</si>
  <si>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</si>
  <si>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</si>
  <si>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</si>
  <si>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</si>
  <si>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</si>
  <si>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</si>
  <si>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</si>
  <si>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住宅新築資金等貸付事業特別会計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</si>
  <si>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</si>
  <si>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</si>
  <si>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</si>
  <si>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</si>
  <si>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</si>
  <si>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</si>
  <si>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</si>
  <si>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</si>
  <si>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</si>
  <si>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</si>
  <si>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</si>
  <si>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</si>
  <si>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</si>
  <si>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</si>
  <si>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</si>
  <si>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</si>
  <si>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</si>
  <si>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</si>
  <si>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</si>
  <si>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</si>
  <si>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公設地方卸売市場事業特別会計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</si>
  <si>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</si>
  <si>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</si>
  <si>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</si>
  <si>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</si>
  <si>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</si>
  <si>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</si>
  <si>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</si>
  <si>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</si>
  <si>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</si>
  <si>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</si>
  <si>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</si>
  <si>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</si>
  <si>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</si>
  <si>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</si>
  <si>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</si>
  <si>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</si>
  <si>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</si>
  <si>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</si>
  <si>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</si>
  <si>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</si>
  <si>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</si>
  <si>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</si>
  <si>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</si>
  <si>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</si>
  <si>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</si>
  <si>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</si>
  <si>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</si>
  <si>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</si>
  <si>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</si>
  <si>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</si>
  <si>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</si>
  <si>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</si>
  <si>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</si>
  <si>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</si>
  <si>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</si>
  <si>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</si>
  <si>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</si>
  <si>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</si>
  <si>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</si>
  <si>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</si>
  <si>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</si>
  <si>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</si>
  <si>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</si>
  <si>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</si>
  <si>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</si>
  <si>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</si>
  <si>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</si>
  <si>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</si>
  <si>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</si>
  <si>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</si>
  <si>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</si>
  <si>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</si>
  <si>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</si>
  <si>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</si>
  <si>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</si>
  <si>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</si>
  <si>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</si>
  <si>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</si>
  <si>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</si>
  <si>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</si>
  <si>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</si>
  <si>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</si>
  <si>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</si>
  <si>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</si>
  <si>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</si>
  <si>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</si>
  <si>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</si>
  <si>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</si>
  <si>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</si>
  <si>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</si>
  <si>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</si>
  <si>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</si>
  <si>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</si>
  <si>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</si>
  <si>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</si>
  <si>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</si>
  <si>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</si>
  <si>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</si>
  <si>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</si>
  <si>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</si>
  <si>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</si>
  <si>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</si>
  <si>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</si>
  <si>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</si>
  <si>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</si>
  <si>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</si>
  <si>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</si>
  <si>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</si>
  <si>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</si>
  <si>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</si>
  <si>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</si>
  <si>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</si>
  <si>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</si>
  <si>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</si>
  <si>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</si>
  <si>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</si>
  <si>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</si>
  <si>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</si>
  <si>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</si>
  <si>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</si>
  <si>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</si>
  <si>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</si>
  <si>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</si>
  <si>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</si>
  <si>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</si>
  <si>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</si>
  <si>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</si>
  <si>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</si>
  <si>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</si>
  <si>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</si>
  <si>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</si>
  <si>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</si>
  <si>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</si>
  <si>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</si>
  <si>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</si>
  <si>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</si>
  <si>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</si>
  <si>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</si>
  <si>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</si>
  <si>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</si>
  <si>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</si>
  <si>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</si>
  <si>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</si>
  <si>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</si>
  <si>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</si>
  <si>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</si>
  <si>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</si>
  <si>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</si>
  <si>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</si>
  <si>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</si>
  <si>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</si>
  <si>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</si>
  <si>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</si>
  <si>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</si>
  <si>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</si>
  <si>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</si>
  <si>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</si>
  <si>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</si>
  <si>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</si>
  <si>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公共下水道事業会計</t>
  </si>
  <si>
    <t>国民健康保険特別会計</t>
  </si>
  <si>
    <t>▲ 0.00</t>
  </si>
  <si>
    <t>公設地方卸売市場事業特別会計</t>
  </si>
  <si>
    <t>後期高齢者医療特別会計</t>
  </si>
  <si>
    <t>介護保険特別会計</t>
  </si>
  <si>
    <t>土地取得特別会計</t>
  </si>
  <si>
    <t>その他会計（赤字）</t>
  </si>
  <si>
    <t>その他会計（黒字）</t>
  </si>
  <si>
    <t>(財)おおいた勤労者サービスセンター</t>
    <rPh sb="1" eb="2">
      <t>ザイ</t>
    </rPh>
    <rPh sb="7" eb="10">
      <t>キンロウシャ</t>
    </rPh>
    <phoneticPr fontId="2"/>
  </si>
  <si>
    <t>大分精算(株)</t>
    <rPh sb="0" eb="2">
      <t>オオイタ</t>
    </rPh>
    <rPh sb="2" eb="4">
      <t>セイサン</t>
    </rPh>
    <rPh sb="5" eb="6">
      <t>カブ</t>
    </rPh>
    <phoneticPr fontId="2"/>
  </si>
  <si>
    <t>大分水産物精算(株)</t>
    <rPh sb="0" eb="2">
      <t>オオイタ</t>
    </rPh>
    <rPh sb="2" eb="5">
      <t>スイサンブツ</t>
    </rPh>
    <rPh sb="5" eb="7">
      <t>セイサン</t>
    </rPh>
    <rPh sb="8" eb="9">
      <t>カブ</t>
    </rPh>
    <phoneticPr fontId="2"/>
  </si>
  <si>
    <t>(財)大分高崎山管理公社</t>
    <rPh sb="3" eb="5">
      <t>オオイタ</t>
    </rPh>
    <rPh sb="5" eb="7">
      <t>タカサキ</t>
    </rPh>
    <rPh sb="7" eb="8">
      <t>ヤマ</t>
    </rPh>
    <rPh sb="8" eb="10">
      <t>カンリ</t>
    </rPh>
    <rPh sb="10" eb="12">
      <t>コウシャ</t>
    </rPh>
    <phoneticPr fontId="2"/>
  </si>
  <si>
    <t>(公財)大分県地域成人病検診協会</t>
    <rPh sb="1" eb="2">
      <t>コウ</t>
    </rPh>
    <rPh sb="2" eb="3">
      <t>ザイ</t>
    </rPh>
    <rPh sb="4" eb="6">
      <t>オオイタ</t>
    </rPh>
    <rPh sb="6" eb="7">
      <t>ケン</t>
    </rPh>
    <rPh sb="7" eb="9">
      <t>チイキ</t>
    </rPh>
    <rPh sb="9" eb="12">
      <t>セイジンビョウ</t>
    </rPh>
    <rPh sb="12" eb="14">
      <t>ケンシン</t>
    </rPh>
    <rPh sb="14" eb="16">
      <t>キョウカイ</t>
    </rPh>
    <phoneticPr fontId="2"/>
  </si>
  <si>
    <t>(株)大分まちなか倶楽部</t>
    <rPh sb="1" eb="2">
      <t>カブ</t>
    </rPh>
    <rPh sb="3" eb="5">
      <t>オオイタ</t>
    </rPh>
    <rPh sb="9" eb="12">
      <t>クラブ</t>
    </rPh>
    <phoneticPr fontId="2"/>
  </si>
  <si>
    <t>-</t>
    <phoneticPr fontId="2"/>
  </si>
  <si>
    <t>-</t>
    <phoneticPr fontId="2"/>
  </si>
  <si>
    <t>-</t>
    <phoneticPr fontId="2"/>
  </si>
  <si>
    <t>-</t>
    <phoneticPr fontId="2"/>
  </si>
  <si>
    <t>-</t>
    <phoneticPr fontId="2"/>
  </si>
  <si>
    <t>-</t>
    <phoneticPr fontId="2"/>
  </si>
  <si>
    <t>由布大分環境衛生組合</t>
    <rPh sb="0" eb="2">
      <t>ユフ</t>
    </rPh>
    <rPh sb="2" eb="4">
      <t>オオイタ</t>
    </rPh>
    <rPh sb="4" eb="6">
      <t>カンキョウ</t>
    </rPh>
    <rPh sb="6" eb="8">
      <t>エイセイ</t>
    </rPh>
    <rPh sb="8" eb="10">
      <t>クミアイ</t>
    </rPh>
    <phoneticPr fontId="5"/>
  </si>
  <si>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</si>
  <si>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5"/>
  </si>
  <si>
    <t>大分県市町村会館管理組合</t>
    <rPh sb="0" eb="3">
      <t>オオイタケン</t>
    </rPh>
    <rPh sb="3" eb="6">
      <t>シチョウソン</t>
    </rPh>
    <rPh sb="6" eb="8">
      <t>カイカン</t>
    </rPh>
    <rPh sb="8" eb="10">
      <t>カンリ</t>
    </rPh>
    <rPh sb="10" eb="12">
      <t>クミアイ</t>
    </rPh>
    <phoneticPr fontId="5"/>
  </si>
  <si>
    <t>-</t>
    <phoneticPr fontId="2"/>
  </si>
  <si>
    <t>-</t>
    <phoneticPr fontId="2"/>
  </si>
  <si>
    <t>基金からの繰入なし</t>
    <rPh sb="0" eb="2">
      <t>キキン</t>
    </rPh>
    <rPh sb="5" eb="6">
      <t>ク</t>
    </rPh>
    <rPh sb="6" eb="7">
      <t>イ</t>
    </rPh>
    <phoneticPr fontId="2"/>
  </si>
  <si>
    <t>基金から49百万円繰入</t>
    <rPh sb="0" eb="2">
      <t>キキン</t>
    </rPh>
    <rPh sb="6" eb="9">
      <t>ヒャクマンエン</t>
    </rPh>
    <rPh sb="9" eb="10">
      <t>ク</t>
    </rPh>
    <rPh sb="10" eb="11">
      <t>イ</t>
    </rPh>
    <phoneticPr fontId="2"/>
  </si>
  <si>
    <t>-</t>
    <phoneticPr fontId="2"/>
  </si>
  <si>
    <t>基金から34百万円繰入</t>
    <rPh sb="0" eb="2">
      <t>キキン</t>
    </rPh>
    <rPh sb="6" eb="8">
      <t>ヒャクマン</t>
    </rPh>
    <rPh sb="8" eb="9">
      <t>エン</t>
    </rPh>
    <rPh sb="9" eb="11">
      <t>クリイ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</si>
</sst>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wrapText="1"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61495</c:v>
                </c:pt>
                <c:pt idx="1">
                  <c:v>42355</c:v>
                </c:pt>
                <c:pt idx="2">
                  <c:v>44290</c:v>
                </c:pt>
                <c:pt idx="3">
                  <c:v>36225</c:v>
                </c:pt>
                <c:pt idx="4">
                  <c:v>48608</c:v>
                </c:pt>
              </c:numCache>
            </c:numRef>
          </c:val>
          <c:smooth val="0"/>
        </c:ser>
        <c:dLbls>
          <c:showLegendKey val="0"/>
          <c:showVal val="0"/>
          <c:showCatName val="0"/>
          <c:showSerName val="0"/>
          <c:showPercent val="0"/>
          <c:showBubbleSize val="0"/>
        </c:dLbls>
        <c:marker val="1"/>
        <c:smooth val="0"/>
        <c:axId val="178038656"/>
        <c:axId val="178040832"/>
      </c:lineChart>
      <c:catAx>
        <c:axId val="1780386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040832"/>
        <c:crosses val="autoZero"/>
        <c:auto val="1"/>
        <c:lblAlgn val="ctr"/>
        <c:lblOffset val="100"/>
        <c:tickLblSkip val="1"/>
        <c:tickMarkSkip val="1"/>
        <c:noMultiLvlLbl val="0"/>
      </c:catAx>
      <c:valAx>
        <c:axId val="1780408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8038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4.07</c:v>
                </c:pt>
                <c:pt idx="1">
                  <c:v>3.64</c:v>
                </c:pt>
                <c:pt idx="2">
                  <c:v>3.41</c:v>
                </c:pt>
                <c:pt idx="3">
                  <c:v>4.24</c:v>
                </c:pt>
                <c:pt idx="4">
                  <c:v>4.5999999999999996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8.27</c:v>
                </c:pt>
                <c:pt idx="1">
                  <c:v>8.64</c:v>
                </c:pt>
                <c:pt idx="2">
                  <c:v>9.16</c:v>
                </c:pt>
                <c:pt idx="3">
                  <c:v>9.26</c:v>
                </c:pt>
                <c:pt idx="4">
                  <c:v>9.19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04498816"/>
        <c:axId val="204500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0.97</c:v>
                </c:pt>
                <c:pt idx="1">
                  <c:v>0.17</c:v>
                </c:pt>
                <c:pt idx="2">
                  <c:v>0.31</c:v>
                </c:pt>
                <c:pt idx="3">
                  <c:v>0.9</c:v>
                </c:pt>
                <c:pt idx="4">
                  <c:v>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04498816"/>
        <c:axId val="204500992"/>
      </c:lineChart>
      <c:catAx>
        <c:axId val="20449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4500992"/>
        <c:crosses val="autoZero"/>
        <c:auto val="1"/>
        <c:lblAlgn val="ctr"/>
        <c:lblOffset val="100"/>
        <c:tickLblSkip val="1"/>
        <c:tickMarkSkip val="1"/>
        <c:noMultiLvlLbl val="0"/>
      </c:catAx>
      <c:valAx>
        <c:axId val="20450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49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0.02</c:v>
                </c:pt>
                <c:pt idx="4">
                  <c:v>#N/A</c:v>
                </c:pt>
                <c:pt idx="5">
                  <c:v>0</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公設地方卸売市場事業特別会計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7.0000000000000007E-2</c:v>
                </c:pt>
                <c:pt idx="4">
                  <c:v>#N/A</c:v>
                </c:pt>
                <c:pt idx="5">
                  <c:v>0.08</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0.79</c:v>
                </c:pt>
                <c:pt idx="4">
                  <c:v>#N/A</c:v>
                </c:pt>
                <c:pt idx="5">
                  <c:v>0.46</c:v>
                </c:pt>
                <c:pt idx="6">
                  <c:v>#N/A</c:v>
                </c:pt>
                <c:pt idx="7">
                  <c:v>0</c:v>
                </c:pt>
                <c:pt idx="8">
                  <c:v>#N/A</c:v>
                </c:pt>
                <c:pt idx="9">
                  <c:v>0.74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0.71</c:v>
                </c:pt>
                <c:pt idx="2">
                  <c:v>#N/A</c:v>
                </c:pt>
                <c:pt idx="3">
                  <c:v>1.1499999999999999</c:v>
                </c:pt>
                <c:pt idx="4">
                  <c:v>#N/A</c:v>
                </c:pt>
                <c:pt idx="5">
                  <c:v>1.43</c:v>
                </c:pt>
                <c:pt idx="6">
                  <c:v>#N/A</c:v>
                </c:pt>
                <c:pt idx="7">
                  <c:v>1.5</c:v>
                </c:pt>
                <c:pt idx="8">
                  <c:v>#N/A</c:v>
                </c:pt>
                <c:pt idx="9">
                  <c:v>1.45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4.0599999999999996</c:v>
                </c:pt>
                <c:pt idx="2">
                  <c:v>#N/A</c:v>
                </c:pt>
                <c:pt idx="3">
                  <c:v>3.64</c:v>
                </c:pt>
                <c:pt idx="4">
                  <c:v>#N/A</c:v>
                </c:pt>
                <c:pt idx="5">
                  <c:v>3.4</c:v>
                </c:pt>
                <c:pt idx="6">
                  <c:v>#N/A</c:v>
                </c:pt>
                <c:pt idx="7">
                  <c:v>4.24</c:v>
                </c:pt>
                <c:pt idx="8">
                  <c:v>#N/A</c:v>
                </c:pt>
                <c:pt idx="9">
                  <c:v>4.59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7.85</c:v>
                </c:pt>
                <c:pt idx="2">
                  <c:v>#N/A</c:v>
                </c:pt>
                <c:pt idx="3">
                  <c:v>8.2899999999999991</c:v>
                </c:pt>
                <c:pt idx="4">
                  <c:v>#N/A</c:v>
                </c:pt>
                <c:pt idx="5">
                  <c:v>8.5299999999999994</c:v>
                </c:pt>
                <c:pt idx="6">
                  <c:v>#N/A</c:v>
                </c:pt>
                <c:pt idx="7">
                  <c:v>7.79</c:v>
                </c:pt>
                <c:pt idx="8">
                  <c:v>#N/A</c:v>
                </c:pt>
                <c:pt idx="9">
                  <c:v>7.97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05606272"/>
        <c:axId val="205608064"/>
      </c:barChart>
      <c:catAx>
        <c:axId val="20560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608064"/>
        <c:crosses val="autoZero"/>
        <c:auto val="1"/>
        <c:lblAlgn val="ctr"/>
        <c:lblOffset val="100"/>
        <c:tickLblSkip val="1"/>
        <c:tickMarkSkip val="1"/>
        <c:noMultiLvlLbl val="0"/>
      </c:catAx>
      <c:valAx>
        <c:axId val="20560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606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18471</c:v>
                </c:pt>
                <c:pt idx="5">
                  <c:v>19198</c:v>
                </c:pt>
                <c:pt idx="8">
                  <c:v>19704</c:v>
                </c:pt>
                <c:pt idx="11">
                  <c:v>18894</c:v>
                </c:pt>
                <c:pt idx="14">
                  <c:v>19133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402</c:v>
                </c:pt>
                <c:pt idx="3">
                  <c:v>401</c:v>
                </c:pt>
                <c:pt idx="6">
                  <c:v>381</c:v>
                </c:pt>
                <c:pt idx="9">
                  <c:v>380</c:v>
                </c:pt>
                <c:pt idx="12">
                  <c:v>378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4017</c:v>
                </c:pt>
                <c:pt idx="3">
                  <c:v>3922</c:v>
                </c:pt>
                <c:pt idx="6">
                  <c:v>3963</c:v>
                </c:pt>
                <c:pt idx="9">
                  <c:v>3952</c:v>
                </c:pt>
                <c:pt idx="12">
                  <c:v>4139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33</c:v>
                </c:pt>
                <c:pt idx="6">
                  <c:v>33</c:v>
                </c:pt>
                <c:pt idx="9">
                  <c:v>33</c:v>
                </c:pt>
                <c:pt idx="12">
                  <c:v>33</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21704</c:v>
                </c:pt>
                <c:pt idx="3">
                  <c:v>20983</c:v>
                </c:pt>
                <c:pt idx="6">
                  <c:v>20777</c:v>
                </c:pt>
                <c:pt idx="9">
                  <c:v>19830</c:v>
                </c:pt>
                <c:pt idx="12">
                  <c:v>19308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2852608"/>
        <c:axId val="202858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7653</c:v>
                </c:pt>
                <c:pt idx="2">
                  <c:v>#N/A</c:v>
                </c:pt>
                <c:pt idx="3">
                  <c:v>#N/A</c:v>
                </c:pt>
                <c:pt idx="4">
                  <c:v>6142</c:v>
                </c:pt>
                <c:pt idx="5">
                  <c:v>#N/A</c:v>
                </c:pt>
                <c:pt idx="6">
                  <c:v>#N/A</c:v>
                </c:pt>
                <c:pt idx="7">
                  <c:v>5451</c:v>
                </c:pt>
                <c:pt idx="8">
                  <c:v>#N/A</c:v>
                </c:pt>
                <c:pt idx="9">
                  <c:v>#N/A</c:v>
                </c:pt>
                <c:pt idx="10">
                  <c:v>5302</c:v>
                </c:pt>
                <c:pt idx="11">
                  <c:v>#N/A</c:v>
                </c:pt>
                <c:pt idx="12">
                  <c:v>#N/A</c:v>
                </c:pt>
                <c:pt idx="13">
                  <c:v>4726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2852608"/>
        <c:axId val="202858880"/>
      </c:lineChart>
      <c:catAx>
        <c:axId val="20285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2858880"/>
        <c:crosses val="autoZero"/>
        <c:auto val="1"/>
        <c:lblAlgn val="ctr"/>
        <c:lblOffset val="100"/>
        <c:tickLblSkip val="1"/>
        <c:tickMarkSkip val="1"/>
        <c:noMultiLvlLbl val="0"/>
      </c:catAx>
      <c:valAx>
        <c:axId val="202858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85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161611</c:v>
                </c:pt>
                <c:pt idx="5">
                  <c:v>161616</c:v>
                </c:pt>
                <c:pt idx="8">
                  <c:v>160211</c:v>
                </c:pt>
                <c:pt idx="11">
                  <c:v>160264</c:v>
                </c:pt>
                <c:pt idx="14">
                  <c:v>156820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45322</c:v>
                </c:pt>
                <c:pt idx="5">
                  <c:v>41890</c:v>
                </c:pt>
                <c:pt idx="8">
                  <c:v>40140</c:v>
                </c:pt>
                <c:pt idx="11">
                  <c:v>38056</c:v>
                </c:pt>
                <c:pt idx="14">
                  <c:v>38114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20916</c:v>
                </c:pt>
                <c:pt idx="5">
                  <c:v>22366</c:v>
                </c:pt>
                <c:pt idx="8">
                  <c:v>23782</c:v>
                </c:pt>
                <c:pt idx="11">
                  <c:v>27814</c:v>
                </c:pt>
                <c:pt idx="14">
                  <c:v>28446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15</c:v>
                </c:pt>
                <c:pt idx="3">
                  <c:v>16</c:v>
                </c:pt>
                <c:pt idx="6">
                  <c:v>1</c:v>
                </c:pt>
                <c:pt idx="9">
                  <c:v>3</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31888</c:v>
                </c:pt>
                <c:pt idx="3">
                  <c:v>28574</c:v>
                </c:pt>
                <c:pt idx="6">
                  <c:v>25742</c:v>
                </c:pt>
                <c:pt idx="9">
                  <c:v>23812</c:v>
                </c:pt>
                <c:pt idx="12">
                  <c:v>23581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c:v>
                </c:pt>
                <c:pt idx="3">
                  <c:v>3</c:v>
                </c:pt>
                <c:pt idx="6">
                  <c:v>2</c:v>
                </c:pt>
                <c:pt idx="9">
                  <c:v>2</c:v>
                </c:pt>
                <c:pt idx="12">
                  <c:v>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60982</c:v>
                </c:pt>
                <c:pt idx="3">
                  <c:v>57979</c:v>
                </c:pt>
                <c:pt idx="6">
                  <c:v>55762</c:v>
                </c:pt>
                <c:pt idx="9">
                  <c:v>52227</c:v>
                </c:pt>
                <c:pt idx="12">
                  <c:v>51303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8951</c:v>
                </c:pt>
                <c:pt idx="3">
                  <c:v>7231</c:v>
                </c:pt>
                <c:pt idx="6">
                  <c:v>6498</c:v>
                </c:pt>
                <c:pt idx="9">
                  <c:v>4442</c:v>
                </c:pt>
                <c:pt idx="12">
                  <c:v>2280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191135</c:v>
                </c:pt>
                <c:pt idx="3">
                  <c:v>185975</c:v>
                </c:pt>
                <c:pt idx="6">
                  <c:v>182494</c:v>
                </c:pt>
                <c:pt idx="9">
                  <c:v>177264</c:v>
                </c:pt>
                <c:pt idx="12">
                  <c:v>177060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5404800"/>
        <c:axId val="245406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65124</c:v>
                </c:pt>
                <c:pt idx="2">
                  <c:v>#N/A</c:v>
                </c:pt>
                <c:pt idx="3">
                  <c:v>#N/A</c:v>
                </c:pt>
                <c:pt idx="4">
                  <c:v>53905</c:v>
                </c:pt>
                <c:pt idx="5">
                  <c:v>#N/A</c:v>
                </c:pt>
                <c:pt idx="6">
                  <c:v>#N/A</c:v>
                </c:pt>
                <c:pt idx="7">
                  <c:v>46366</c:v>
                </c:pt>
                <c:pt idx="8">
                  <c:v>#N/A</c:v>
                </c:pt>
                <c:pt idx="9">
                  <c:v>#N/A</c:v>
                </c:pt>
                <c:pt idx="10">
                  <c:v>31617</c:v>
                </c:pt>
                <c:pt idx="11">
                  <c:v>#N/A</c:v>
                </c:pt>
                <c:pt idx="12">
                  <c:v>#N/A</c:v>
                </c:pt>
                <c:pt idx="13">
                  <c:v>30845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5404800"/>
        <c:axId val="245406720"/>
      </c:lineChart>
      <c:catAx>
        <c:axId val="24540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5406720"/>
        <c:crosses val="autoZero"/>
        <c:auto val="1"/>
        <c:lblAlgn val="ctr"/>
        <c:lblOffset val="100"/>
        <c:tickLblSkip val="1"/>
        <c:tickMarkSkip val="1"/>
        <c:noMultiLvlLbl val="0"/>
      </c:catAx>
      <c:valAx>
        <c:axId val="24540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40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baseline="0">
              <a:solidFill>
                <a:srgbClr val="FF0000"/>
              </a:solidFill>
              <a:effectLst/>
              <a:latin typeface="+mn-lt"/>
              <a:ea typeface="+mn-ea"/>
              <a:cs typeface="+mn-cs"/>
            </a:rPr>
            <a:t>　</a:t>
          </a:r>
          <a:r>
            <a:rPr lang="ja-JP" altLang="ja-JP" sz="1200" b="0" i="0" baseline="0">
              <a:solidFill>
                <a:sysClr val="windowText" lastClr="000000"/>
              </a:solidFill>
              <a:effectLst/>
              <a:latin typeface="+mn-lt"/>
              <a:ea typeface="+mn-ea"/>
              <a:cs typeface="+mn-cs"/>
            </a:rPr>
            <a:t>実質公債費比率</a:t>
          </a:r>
          <a:r>
            <a:rPr lang="ja-JP" altLang="en-US" sz="1200" b="0" i="0" baseline="0">
              <a:solidFill>
                <a:sysClr val="windowText" lastClr="000000"/>
              </a:solidFill>
              <a:effectLst/>
              <a:latin typeface="+mn-lt"/>
              <a:ea typeface="+mn-ea"/>
              <a:cs typeface="+mn-cs"/>
            </a:rPr>
            <a:t>の分子</a:t>
          </a:r>
          <a:r>
            <a:rPr lang="ja-JP" altLang="ja-JP" sz="1200" b="0" i="0" baseline="0">
              <a:solidFill>
                <a:sysClr val="windowText" lastClr="000000"/>
              </a:solidFill>
              <a:effectLst/>
              <a:latin typeface="+mn-lt"/>
              <a:ea typeface="+mn-ea"/>
              <a:cs typeface="+mn-cs"/>
            </a:rPr>
            <a:t>については、単年度の元利償還金が減少するとともに、算入公債費等</a:t>
          </a:r>
          <a:r>
            <a:rPr lang="ja-JP" altLang="en-US" sz="1200" b="0" i="0" baseline="0">
              <a:solidFill>
                <a:sysClr val="windowText" lastClr="000000"/>
              </a:solidFill>
              <a:effectLst/>
              <a:latin typeface="+mn-lt"/>
              <a:ea typeface="+mn-ea"/>
              <a:cs typeface="+mn-cs"/>
            </a:rPr>
            <a:t>が増加</a:t>
          </a:r>
          <a:r>
            <a:rPr lang="ja-JP" altLang="ja-JP" sz="1200" b="0" i="0" baseline="0">
              <a:solidFill>
                <a:sysClr val="windowText" lastClr="000000"/>
              </a:solidFill>
              <a:effectLst/>
              <a:latin typeface="+mn-lt"/>
              <a:ea typeface="+mn-ea"/>
              <a:cs typeface="+mn-cs"/>
            </a:rPr>
            <a:t>しており、その結果、数値は減少している。</a:t>
          </a:r>
          <a:endParaRPr lang="ja-JP" altLang="ja-JP" sz="1200">
            <a:solidFill>
              <a:sysClr val="windowText" lastClr="000000"/>
            </a:solidFill>
            <a:effectLst/>
          </a:endParaRPr>
        </a:p>
        <a:p>
          <a:pPr rtl="0" eaLnBrk="1" fontAlgn="auto" latinLnBrk="0" hangingPunct="1"/>
          <a:r>
            <a:rPr lang="ja-JP" altLang="ja-JP" sz="1200" b="0" i="0" baseline="0">
              <a:solidFill>
                <a:sysClr val="windowText" lastClr="000000"/>
              </a:solidFill>
              <a:effectLst/>
              <a:latin typeface="+mn-lt"/>
              <a:ea typeface="+mn-ea"/>
              <a:cs typeface="+mn-cs"/>
            </a:rPr>
            <a:t>　</a:t>
          </a:r>
          <a:r>
            <a:rPr lang="ja-JP" altLang="en-US" sz="1200" b="0" i="0" baseline="0">
              <a:solidFill>
                <a:sysClr val="windowText" lastClr="000000"/>
              </a:solidFill>
              <a:effectLst/>
              <a:latin typeface="+mn-lt"/>
              <a:ea typeface="+mn-ea"/>
              <a:cs typeface="+mn-cs"/>
            </a:rPr>
            <a:t>地方債発行額については、</a:t>
          </a:r>
          <a:r>
            <a:rPr lang="ja-JP" altLang="ja-JP" sz="1200" b="0" i="0" baseline="0">
              <a:solidFill>
                <a:sysClr val="windowText" lastClr="000000"/>
              </a:solidFill>
              <a:effectLst/>
              <a:latin typeface="+mn-lt"/>
              <a:ea typeface="+mn-ea"/>
              <a:cs typeface="+mn-cs"/>
            </a:rPr>
            <a:t>平成</a:t>
          </a:r>
          <a:r>
            <a:rPr lang="en-US" altLang="ja-JP" sz="1200" b="0" i="0" baseline="0">
              <a:solidFill>
                <a:sysClr val="windowText" lastClr="000000"/>
              </a:solidFill>
              <a:effectLst/>
              <a:latin typeface="+mn-lt"/>
              <a:ea typeface="+mn-ea"/>
              <a:cs typeface="+mn-cs"/>
            </a:rPr>
            <a:t>25</a:t>
          </a:r>
          <a:r>
            <a:rPr lang="ja-JP" altLang="ja-JP" sz="1200" b="0" i="0" baseline="0">
              <a:solidFill>
                <a:sysClr val="windowText" lastClr="000000"/>
              </a:solidFill>
              <a:effectLst/>
              <a:latin typeface="+mn-lt"/>
              <a:ea typeface="+mn-ea"/>
              <a:cs typeface="+mn-cs"/>
            </a:rPr>
            <a:t>年度に供用開始の複合文化交流施設「ホルトホール大分」建設</a:t>
          </a:r>
          <a:r>
            <a:rPr lang="ja-JP" altLang="en-US" sz="1200" b="0" i="0" baseline="0">
              <a:solidFill>
                <a:sysClr val="windowText" lastClr="000000"/>
              </a:solidFill>
              <a:effectLst/>
              <a:latin typeface="+mn-lt"/>
              <a:ea typeface="+mn-ea"/>
              <a:cs typeface="+mn-cs"/>
            </a:rPr>
            <a:t>や平成</a:t>
          </a:r>
          <a:r>
            <a:rPr lang="en-US" altLang="ja-JP" sz="1200" b="0" i="0" baseline="0">
              <a:solidFill>
                <a:sysClr val="windowText" lastClr="000000"/>
              </a:solidFill>
              <a:effectLst/>
              <a:latin typeface="+mn-lt"/>
              <a:ea typeface="+mn-ea"/>
              <a:cs typeface="+mn-cs"/>
            </a:rPr>
            <a:t>29</a:t>
          </a:r>
          <a:r>
            <a:rPr lang="ja-JP" altLang="en-US" sz="1200" b="0" i="0" baseline="0">
              <a:solidFill>
                <a:sysClr val="windowText" lastClr="000000"/>
              </a:solidFill>
              <a:effectLst/>
              <a:latin typeface="+mn-lt"/>
              <a:ea typeface="+mn-ea"/>
              <a:cs typeface="+mn-cs"/>
            </a:rPr>
            <a:t>年度に開校の義務教育学校「碩田学園」建設</a:t>
          </a:r>
          <a:r>
            <a:rPr lang="ja-JP" altLang="ja-JP" sz="1200" b="0" i="0" baseline="0">
              <a:solidFill>
                <a:sysClr val="windowText" lastClr="000000"/>
              </a:solidFill>
              <a:effectLst/>
              <a:latin typeface="+mn-lt"/>
              <a:ea typeface="+mn-ea"/>
              <a:cs typeface="+mn-cs"/>
            </a:rPr>
            <a:t>に伴う</a:t>
          </a:r>
          <a:r>
            <a:rPr lang="ja-JP" altLang="en-US" sz="1200" b="0" i="0" baseline="0">
              <a:solidFill>
                <a:sysClr val="windowText" lastClr="000000"/>
              </a:solidFill>
              <a:effectLst/>
              <a:latin typeface="+mn-lt"/>
              <a:ea typeface="+mn-ea"/>
              <a:cs typeface="+mn-cs"/>
            </a:rPr>
            <a:t>起債</a:t>
          </a:r>
          <a:r>
            <a:rPr lang="ja-JP" altLang="ja-JP" sz="1200" b="0" i="0" baseline="0">
              <a:solidFill>
                <a:sysClr val="windowText" lastClr="000000"/>
              </a:solidFill>
              <a:effectLst/>
              <a:latin typeface="+mn-lt"/>
              <a:ea typeface="+mn-ea"/>
              <a:cs typeface="+mn-cs"/>
            </a:rPr>
            <a:t>により、一時的に地方債残高が増加したが、今後も引き続き、地方債発行額の抑制に努め公債費の削減を図る。</a:t>
          </a:r>
          <a:endParaRPr lang="ja-JP" altLang="ja-JP" sz="12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rgbClr val="FF0000"/>
              </a:solidFill>
              <a:effectLst/>
              <a:latin typeface="+mn-lt"/>
              <a:ea typeface="+mn-ea"/>
              <a:cs typeface="+mn-cs"/>
            </a:rPr>
            <a:t>　</a:t>
          </a:r>
          <a:r>
            <a:rPr lang="ja-JP" altLang="en-US" sz="1200" b="0" i="0" baseline="0">
              <a:solidFill>
                <a:sysClr val="windowText" lastClr="000000"/>
              </a:solidFill>
              <a:effectLst/>
              <a:latin typeface="+mn-lt"/>
              <a:ea typeface="+mn-ea"/>
              <a:cs typeface="+mn-cs"/>
            </a:rPr>
            <a:t>将来負担額については、起債発行の抑制に伴う地方債残高の減少や、横尾土地区画整理事業における土地の買戻しに伴う債務負担行為に基づく支出予定額の減少、及び公営企業債残高の減少に伴う公営企業等繰入見込額が減少したことなどにより、全体としても減少傾向となっている。</a:t>
          </a:r>
        </a:p>
        <a:p>
          <a:pPr rtl="0" eaLnBrk="1" fontAlgn="auto" latinLnBrk="0" hangingPunct="1"/>
          <a:r>
            <a:rPr lang="ja-JP" altLang="en-US" sz="1200" b="0" i="0" baseline="0">
              <a:solidFill>
                <a:sysClr val="windowText" lastClr="000000"/>
              </a:solidFill>
              <a:effectLst/>
              <a:latin typeface="+mn-lt"/>
              <a:ea typeface="+mn-ea"/>
              <a:cs typeface="+mn-cs"/>
            </a:rPr>
            <a:t>　今後も、「大分市行政改革推進プラン」に基づき、職員数の計画的な定員管理、地方債の発行抑制、公営企業会計の健全化を進めていく。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479,726
476,957
502.39
175,801,939
170,685,235
4,536,966
98,661,947
176,923,900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分母である基準財政需要額において社会福祉費が伸びたものの、分子である基準財政収入額において地方税収入が需要額の伸びを上回る増となったため、前年度より</a:t>
          </a:r>
          <a:r>
            <a:rPr kumimoji="1" lang="en-US" altLang="ja-JP" sz="1300">
              <a:latin typeface="ＭＳ Ｐゴシック"/>
            </a:rPr>
            <a:t>0.02</a:t>
          </a:r>
          <a:r>
            <a:rPr kumimoji="1" lang="ja-JP" altLang="en-US" sz="1300">
              <a:latin typeface="ＭＳ Ｐゴシック"/>
            </a:rPr>
            <a:t>ポイント上昇し、類似団体内平均値を</a:t>
          </a:r>
          <a:r>
            <a:rPr kumimoji="1" lang="en-US" altLang="ja-JP" sz="1300">
              <a:latin typeface="ＭＳ Ｐゴシック"/>
            </a:rPr>
            <a:t>0.1</a:t>
          </a:r>
          <a:r>
            <a:rPr kumimoji="1" lang="ja-JP" altLang="en-US" sz="1300">
              <a:latin typeface="ＭＳ Ｐゴシック"/>
            </a:rPr>
            <a:t>ポイント上回った。ポイント悪化の要因である</a:t>
          </a:r>
          <a:r>
            <a:rPr kumimoji="1" lang="ja-JP" altLang="en-US" sz="1300">
              <a:solidFill>
                <a:sysClr val="windowText" lastClr="000000"/>
              </a:solidFill>
              <a:latin typeface="ＭＳ Ｐゴシック"/>
            </a:rPr>
            <a:t>社会保障関係費等は依然、増加傾向となっているため、</a:t>
          </a:r>
          <a:r>
            <a:rPr kumimoji="1" lang="ja-JP" altLang="en-US" sz="1300">
              <a:latin typeface="ＭＳ Ｐゴシック"/>
            </a:rPr>
            <a:t>税収納率の向上等の取り組みによる自主財源の確保で財政力の維持・強化に努める。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144235</xdr:rowOff>
    </xdr:from>
    <xdr:to>
      <xdr:col>7</xdr:col>
      <xdr:colOff>152400</xdr:colOff>
      <xdr:row>41</xdr:row>
      <xdr:rowOff>7257</xdr:rowOff>
    </xdr:to>
    <xdr:cxnSp macro="">
      <xdr:nvCxnSpPr>
        <xdr:cNvPr id="70" name="直線コネクタ 69"/>
        <xdr:cNvCxnSpPr/>
      </xdr:nvCxnSpPr>
      <xdr:spPr>
        <a:xfrm flipV="1">
          <a:off x="4114800" y="700223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7257</xdr:rowOff>
    </xdr:from>
    <xdr:to>
      <xdr:col>6</xdr:col>
      <xdr:colOff>0</xdr:colOff>
      <xdr:row>41</xdr:row>
      <xdr:rowOff>7257</xdr:rowOff>
    </xdr:to>
    <xdr:cxnSp macro="">
      <xdr:nvCxnSpPr>
        <xdr:cNvPr id="73" name="直線コネクタ 72"/>
        <xdr:cNvCxnSpPr/>
      </xdr:nvCxnSpPr>
      <xdr:spPr>
        <a:xfrm>
          <a:off x="3225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7257</xdr:rowOff>
    </xdr:from>
    <xdr:to>
      <xdr:col>4</xdr:col>
      <xdr:colOff>482600</xdr:colOff>
      <xdr:row>41</xdr:row>
      <xdr:rowOff>7257</xdr:rowOff>
    </xdr:to>
    <xdr:cxnSp macro="">
      <xdr:nvCxnSpPr>
        <xdr:cNvPr id="76" name="直線コネクタ 75"/>
        <xdr:cNvCxnSpPr/>
      </xdr:nvCxnSpPr>
      <xdr:spPr>
        <a:xfrm>
          <a:off x="2336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7257</xdr:rowOff>
    </xdr:from>
    <xdr:to>
      <xdr:col>3</xdr:col>
      <xdr:colOff>279400</xdr:colOff>
      <xdr:row>41</xdr:row>
      <xdr:rowOff>7257</xdr:rowOff>
    </xdr:to>
    <xdr:cxnSp macro="">
      <xdr:nvCxnSpPr>
        <xdr:cNvPr id="79" name="直線コネクタ 78"/>
        <xdr:cNvCxnSpPr/>
      </xdr:nvCxnSpPr>
      <xdr:spPr>
        <a:xfrm>
          <a:off x="1447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93435</xdr:rowOff>
    </xdr:from>
    <xdr:to>
      <xdr:col>7</xdr:col>
      <xdr:colOff>203200</xdr:colOff>
      <xdr:row>41</xdr:row>
      <xdr:rowOff>23585</xdr:rowOff>
    </xdr:to>
    <xdr:sp macro="" textlink="">
      <xdr:nvSpPr>
        <xdr:cNvPr id="89" name="円/楕円 88"/>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109962</xdr:rowOff>
    </xdr:from>
    <xdr:ext cx="762000" cy="259045"/>
    <xdr:sp macro="" textlink="">
      <xdr:nvSpPr>
        <xdr:cNvPr id="90"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127907</xdr:rowOff>
    </xdr:from>
    <xdr:to>
      <xdr:col>6</xdr:col>
      <xdr:colOff>50800</xdr:colOff>
      <xdr:row>41</xdr:row>
      <xdr:rowOff>58057</xdr:rowOff>
    </xdr:to>
    <xdr:sp macro="" textlink="">
      <xdr:nvSpPr>
        <xdr:cNvPr id="91" name="円/楕円 90"/>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68234</xdr:rowOff>
    </xdr:from>
    <xdr:ext cx="736600" cy="259045"/>
    <xdr:sp macro="" textlink="">
      <xdr:nvSpPr>
        <xdr:cNvPr id="92" name="テキスト ボックス 91"/>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127907</xdr:rowOff>
    </xdr:from>
    <xdr:to>
      <xdr:col>4</xdr:col>
      <xdr:colOff>533400</xdr:colOff>
      <xdr:row>41</xdr:row>
      <xdr:rowOff>58057</xdr:rowOff>
    </xdr:to>
    <xdr:sp macro="" textlink="">
      <xdr:nvSpPr>
        <xdr:cNvPr id="93" name="円/楕円 92"/>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68234</xdr:rowOff>
    </xdr:from>
    <xdr:ext cx="762000" cy="259045"/>
    <xdr:sp macro="" textlink="">
      <xdr:nvSpPr>
        <xdr:cNvPr id="94" name="テキスト ボックス 93"/>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127907</xdr:rowOff>
    </xdr:from>
    <xdr:to>
      <xdr:col>3</xdr:col>
      <xdr:colOff>330200</xdr:colOff>
      <xdr:row>41</xdr:row>
      <xdr:rowOff>58057</xdr:rowOff>
    </xdr:to>
    <xdr:sp macro="" textlink="">
      <xdr:nvSpPr>
        <xdr:cNvPr id="95" name="円/楕円 94"/>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96" name="テキスト ボックス 95"/>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97" name="円/楕円 96"/>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68234</xdr:rowOff>
    </xdr:from>
    <xdr:ext cx="762000" cy="259045"/>
    <xdr:sp macro="" textlink="">
      <xdr:nvSpPr>
        <xdr:cNvPr id="98" name="テキスト ボックス 97"/>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前年度より</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ポイント悪化しており、類似団体平均と同水準になっている。要因としては、分母である経常一般財源が</a:t>
          </a:r>
          <a:r>
            <a:rPr kumimoji="1" lang="ja-JP" altLang="ja-JP" sz="1300">
              <a:solidFill>
                <a:schemeClr val="dk1"/>
              </a:solidFill>
              <a:effectLst/>
              <a:latin typeface="+mn-lt"/>
              <a:ea typeface="+mn-ea"/>
              <a:cs typeface="+mn-cs"/>
            </a:rPr>
            <a:t>地方消費税交付金や地方交付税の減などによ</a:t>
          </a:r>
          <a:r>
            <a:rPr kumimoji="1" lang="ja-JP" altLang="en-US" sz="1300">
              <a:solidFill>
                <a:schemeClr val="dk1"/>
              </a:solidFill>
              <a:effectLst/>
              <a:latin typeface="+mn-lt"/>
              <a:ea typeface="+mn-ea"/>
              <a:cs typeface="+mn-cs"/>
            </a:rPr>
            <a:t>り</a:t>
          </a:r>
          <a:r>
            <a:rPr kumimoji="1" lang="ja-JP" altLang="en-US" sz="1300">
              <a:solidFill>
                <a:sysClr val="windowText" lastClr="000000"/>
              </a:solidFill>
              <a:latin typeface="ＭＳ Ｐゴシック"/>
            </a:rPr>
            <a:t>減少したことや、分子の経常経費充当一般財源が保育所等運営事業の増などにより増加したことが挙げられる。今後も社会保障関係経費の増加が見込まれることから、地方債の発行総額抑制による公債費の削減や適正な定員管理と給与水準による人件費の抑制、事務事業評価等による経常経費の削減を行うなど、今後も行政改革を推進し、財政構造の弾力化を図っていく</a:t>
          </a:r>
          <a:r>
            <a:rPr kumimoji="1" lang="ja-JP" altLang="en-US" sz="1300">
              <a:latin typeface="ＭＳ Ｐゴシック"/>
            </a:rPr>
            <a:t>。</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20744</xdr:rowOff>
    </xdr:from>
    <xdr:to>
      <xdr:col>7</xdr:col>
      <xdr:colOff>152400</xdr:colOff>
      <xdr:row>65</xdr:row>
      <xdr:rowOff>125306</xdr:rowOff>
    </xdr:to>
    <xdr:cxnSp macro="">
      <xdr:nvCxnSpPr>
        <xdr:cNvPr id="133" name="直線コネクタ 132"/>
        <xdr:cNvCxnSpPr/>
      </xdr:nvCxnSpPr>
      <xdr:spPr>
        <a:xfrm>
          <a:off x="4114800" y="1116499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20744</xdr:rowOff>
    </xdr:from>
    <xdr:to>
      <xdr:col>6</xdr:col>
      <xdr:colOff>0</xdr:colOff>
      <xdr:row>66</xdr:row>
      <xdr:rowOff>38312</xdr:rowOff>
    </xdr:to>
    <xdr:cxnSp macro="">
      <xdr:nvCxnSpPr>
        <xdr:cNvPr id="136" name="直線コネクタ 135"/>
        <xdr:cNvCxnSpPr/>
      </xdr:nvCxnSpPr>
      <xdr:spPr>
        <a:xfrm flipV="1">
          <a:off x="3225800" y="11164994"/>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38" name="テキスト ボックス 137"/>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165523</xdr:rowOff>
    </xdr:from>
    <xdr:to>
      <xdr:col>4</xdr:col>
      <xdr:colOff>482600</xdr:colOff>
      <xdr:row>66</xdr:row>
      <xdr:rowOff>38312</xdr:rowOff>
    </xdr:to>
    <xdr:cxnSp macro="">
      <xdr:nvCxnSpPr>
        <xdr:cNvPr id="139" name="直線コネクタ 138"/>
        <xdr:cNvCxnSpPr/>
      </xdr:nvCxnSpPr>
      <xdr:spPr>
        <a:xfrm>
          <a:off x="2336800" y="1130977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145415</xdr:rowOff>
    </xdr:from>
    <xdr:to>
      <xdr:col>3</xdr:col>
      <xdr:colOff>279400</xdr:colOff>
      <xdr:row>65</xdr:row>
      <xdr:rowOff>165523</xdr:rowOff>
    </xdr:to>
    <xdr:cxnSp macro="">
      <xdr:nvCxnSpPr>
        <xdr:cNvPr id="142" name="直線コネクタ 141"/>
        <xdr:cNvCxnSpPr/>
      </xdr:nvCxnSpPr>
      <xdr:spPr>
        <a:xfrm>
          <a:off x="1447800" y="112896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74506</xdr:rowOff>
    </xdr:from>
    <xdr:to>
      <xdr:col>7</xdr:col>
      <xdr:colOff>203200</xdr:colOff>
      <xdr:row>66</xdr:row>
      <xdr:rowOff>4656</xdr:rowOff>
    </xdr:to>
    <xdr:sp macro="" textlink="">
      <xdr:nvSpPr>
        <xdr:cNvPr id="152" name="円/楕円 151"/>
        <xdr:cNvSpPr/>
      </xdr:nvSpPr>
      <xdr:spPr>
        <a:xfrm>
          <a:off x="49022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91033</xdr:rowOff>
    </xdr:from>
    <xdr:ext cx="762000" cy="259045"/>
    <xdr:sp macro="" textlink="">
      <xdr:nvSpPr>
        <xdr:cNvPr id="153" name="財政構造の弾力性該当値テキスト"/>
        <xdr:cNvSpPr txBox="1"/>
      </xdr:nvSpPr>
      <xdr:spPr>
        <a:xfrm>
          <a:off x="50419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141394</xdr:rowOff>
    </xdr:from>
    <xdr:to>
      <xdr:col>6</xdr:col>
      <xdr:colOff>50800</xdr:colOff>
      <xdr:row>65</xdr:row>
      <xdr:rowOff>71544</xdr:rowOff>
    </xdr:to>
    <xdr:sp macro="" textlink="">
      <xdr:nvSpPr>
        <xdr:cNvPr id="154" name="円/楕円 153"/>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81721</xdr:rowOff>
    </xdr:from>
    <xdr:ext cx="736600" cy="259045"/>
    <xdr:sp macro="" textlink="">
      <xdr:nvSpPr>
        <xdr:cNvPr id="155" name="テキスト ボックス 154"/>
        <xdr:cNvSpPr txBox="1"/>
      </xdr:nvSpPr>
      <xdr:spPr>
        <a:xfrm>
          <a:off x="3733800" y="1088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158962</xdr:rowOff>
    </xdr:from>
    <xdr:to>
      <xdr:col>4</xdr:col>
      <xdr:colOff>533400</xdr:colOff>
      <xdr:row>66</xdr:row>
      <xdr:rowOff>89112</xdr:rowOff>
    </xdr:to>
    <xdr:sp macro="" textlink="">
      <xdr:nvSpPr>
        <xdr:cNvPr id="156" name="円/楕円 155"/>
        <xdr:cNvSpPr/>
      </xdr:nvSpPr>
      <xdr:spPr>
        <a:xfrm>
          <a:off x="3175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73889</xdr:rowOff>
    </xdr:from>
    <xdr:ext cx="762000" cy="259045"/>
    <xdr:sp macro="" textlink="">
      <xdr:nvSpPr>
        <xdr:cNvPr id="157" name="テキスト ボックス 156"/>
        <xdr:cNvSpPr txBox="1"/>
      </xdr:nvSpPr>
      <xdr:spPr>
        <a:xfrm>
          <a:off x="2844800" y="113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114723</xdr:rowOff>
    </xdr:from>
    <xdr:to>
      <xdr:col>3</xdr:col>
      <xdr:colOff>330200</xdr:colOff>
      <xdr:row>66</xdr:row>
      <xdr:rowOff>44873</xdr:rowOff>
    </xdr:to>
    <xdr:sp macro="" textlink="">
      <xdr:nvSpPr>
        <xdr:cNvPr id="158" name="円/楕円 157"/>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29650</xdr:rowOff>
    </xdr:from>
    <xdr:ext cx="762000" cy="259045"/>
    <xdr:sp macro="" textlink="">
      <xdr:nvSpPr>
        <xdr:cNvPr id="159" name="テキスト ボックス 158"/>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94615</xdr:rowOff>
    </xdr:from>
    <xdr:to>
      <xdr:col>2</xdr:col>
      <xdr:colOff>127000</xdr:colOff>
      <xdr:row>66</xdr:row>
      <xdr:rowOff>24765</xdr:rowOff>
    </xdr:to>
    <xdr:sp macro="" textlink="">
      <xdr:nvSpPr>
        <xdr:cNvPr id="160" name="円/楕円 159"/>
        <xdr:cNvSpPr/>
      </xdr:nvSpPr>
      <xdr:spPr>
        <a:xfrm>
          <a:off x="1397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9542</xdr:rowOff>
    </xdr:from>
    <xdr:ext cx="762000" cy="259045"/>
    <xdr:sp macro="" textlink="">
      <xdr:nvSpPr>
        <xdr:cNvPr id="161" name="テキスト ボックス 160"/>
        <xdr:cNvSpPr txBox="1"/>
      </xdr:nvSpPr>
      <xdr:spPr>
        <a:xfrm>
          <a:off x="1066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類似団体内平均値より</a:t>
          </a:r>
          <a:r>
            <a:rPr kumimoji="1" lang="en-US" altLang="ja-JP" sz="1300">
              <a:latin typeface="ＭＳ Ｐゴシック"/>
            </a:rPr>
            <a:t>12,204</a:t>
          </a:r>
          <a:r>
            <a:rPr kumimoji="1" lang="ja-JP" altLang="en-US" sz="1300">
              <a:latin typeface="ＭＳ Ｐゴシック"/>
            </a:rPr>
            <a:t>円低いものの、前年度決算額に比べて</a:t>
          </a:r>
          <a:r>
            <a:rPr kumimoji="1" lang="en-US" altLang="ja-JP" sz="1300">
              <a:latin typeface="ＭＳ Ｐゴシック"/>
            </a:rPr>
            <a:t>1,392</a:t>
          </a:r>
          <a:r>
            <a:rPr kumimoji="1" lang="ja-JP" altLang="en-US" sz="1300">
              <a:latin typeface="ＭＳ Ｐゴシック"/>
            </a:rPr>
            <a:t>円高くなっている。これは、職員の平均給料月額の減などにより人件費が下がっているものの、固定資産の評価替に向けた時点修正事業の増などにより物件費が増加していることによるものである。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124106</xdr:rowOff>
    </xdr:from>
    <xdr:to>
      <xdr:col>7</xdr:col>
      <xdr:colOff>152400</xdr:colOff>
      <xdr:row>80</xdr:row>
      <xdr:rowOff>142766</xdr:rowOff>
    </xdr:to>
    <xdr:cxnSp macro="">
      <xdr:nvCxnSpPr>
        <xdr:cNvPr id="196" name="直線コネクタ 195"/>
        <xdr:cNvCxnSpPr/>
      </xdr:nvCxnSpPr>
      <xdr:spPr>
        <a:xfrm>
          <a:off x="4114800" y="13840106"/>
          <a:ext cx="838200" cy="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99158</xdr:rowOff>
    </xdr:from>
    <xdr:to>
      <xdr:col>6</xdr:col>
      <xdr:colOff>0</xdr:colOff>
      <xdr:row>80</xdr:row>
      <xdr:rowOff>124106</xdr:rowOff>
    </xdr:to>
    <xdr:cxnSp macro="">
      <xdr:nvCxnSpPr>
        <xdr:cNvPr id="199" name="直線コネクタ 198"/>
        <xdr:cNvCxnSpPr/>
      </xdr:nvCxnSpPr>
      <xdr:spPr>
        <a:xfrm>
          <a:off x="3225800" y="13815158"/>
          <a:ext cx="8890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58821</xdr:rowOff>
    </xdr:from>
    <xdr:to>
      <xdr:col>4</xdr:col>
      <xdr:colOff>482600</xdr:colOff>
      <xdr:row>80</xdr:row>
      <xdr:rowOff>99158</xdr:rowOff>
    </xdr:to>
    <xdr:cxnSp macro="">
      <xdr:nvCxnSpPr>
        <xdr:cNvPr id="202" name="直線コネクタ 201"/>
        <xdr:cNvCxnSpPr/>
      </xdr:nvCxnSpPr>
      <xdr:spPr>
        <a:xfrm>
          <a:off x="2336800" y="13774821"/>
          <a:ext cx="889000" cy="4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50964</xdr:rowOff>
    </xdr:from>
    <xdr:to>
      <xdr:col>3</xdr:col>
      <xdr:colOff>279400</xdr:colOff>
      <xdr:row>80</xdr:row>
      <xdr:rowOff>58821</xdr:rowOff>
    </xdr:to>
    <xdr:cxnSp macro="">
      <xdr:nvCxnSpPr>
        <xdr:cNvPr id="205" name="直線コネクタ 204"/>
        <xdr:cNvCxnSpPr/>
      </xdr:nvCxnSpPr>
      <xdr:spPr>
        <a:xfrm>
          <a:off x="1447800" y="13766964"/>
          <a:ext cx="889000" cy="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91966</xdr:rowOff>
    </xdr:from>
    <xdr:to>
      <xdr:col>7</xdr:col>
      <xdr:colOff>203200</xdr:colOff>
      <xdr:row>81</xdr:row>
      <xdr:rowOff>22116</xdr:rowOff>
    </xdr:to>
    <xdr:sp macro="" textlink="">
      <xdr:nvSpPr>
        <xdr:cNvPr id="215" name="円/楕円 214"/>
        <xdr:cNvSpPr/>
      </xdr:nvSpPr>
      <xdr:spPr>
        <a:xfrm>
          <a:off x="4902200" y="1380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108493</xdr:rowOff>
    </xdr:from>
    <xdr:ext cx="762000" cy="259045"/>
    <xdr:sp macro="" textlink="">
      <xdr:nvSpPr>
        <xdr:cNvPr id="216" name="人件費・物件費等の状況該当値テキスト"/>
        <xdr:cNvSpPr txBox="1"/>
      </xdr:nvSpPr>
      <xdr:spPr>
        <a:xfrm>
          <a:off x="5041900" y="1365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94,334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73306</xdr:rowOff>
    </xdr:from>
    <xdr:to>
      <xdr:col>6</xdr:col>
      <xdr:colOff>50800</xdr:colOff>
      <xdr:row>81</xdr:row>
      <xdr:rowOff>3456</xdr:rowOff>
    </xdr:to>
    <xdr:sp macro="" textlink="">
      <xdr:nvSpPr>
        <xdr:cNvPr id="217" name="円/楕円 216"/>
        <xdr:cNvSpPr/>
      </xdr:nvSpPr>
      <xdr:spPr>
        <a:xfrm>
          <a:off x="4064000" y="1378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13633</xdr:rowOff>
    </xdr:from>
    <xdr:ext cx="736600" cy="259045"/>
    <xdr:sp macro="" textlink="">
      <xdr:nvSpPr>
        <xdr:cNvPr id="218" name="テキスト ボックス 217"/>
        <xdr:cNvSpPr txBox="1"/>
      </xdr:nvSpPr>
      <xdr:spPr>
        <a:xfrm>
          <a:off x="3733800" y="13558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92,942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48358</xdr:rowOff>
    </xdr:from>
    <xdr:to>
      <xdr:col>4</xdr:col>
      <xdr:colOff>533400</xdr:colOff>
      <xdr:row>80</xdr:row>
      <xdr:rowOff>149958</xdr:rowOff>
    </xdr:to>
    <xdr:sp macro="" textlink="">
      <xdr:nvSpPr>
        <xdr:cNvPr id="219" name="円/楕円 218"/>
        <xdr:cNvSpPr/>
      </xdr:nvSpPr>
      <xdr:spPr>
        <a:xfrm>
          <a:off x="3175000" y="137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160135</xdr:rowOff>
    </xdr:from>
    <xdr:ext cx="762000" cy="259045"/>
    <xdr:sp macro="" textlink="">
      <xdr:nvSpPr>
        <xdr:cNvPr id="220" name="テキスト ボックス 219"/>
        <xdr:cNvSpPr txBox="1"/>
      </xdr:nvSpPr>
      <xdr:spPr>
        <a:xfrm>
          <a:off x="2844800" y="1353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91,081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8021</xdr:rowOff>
    </xdr:from>
    <xdr:to>
      <xdr:col>3</xdr:col>
      <xdr:colOff>330200</xdr:colOff>
      <xdr:row>80</xdr:row>
      <xdr:rowOff>109621</xdr:rowOff>
    </xdr:to>
    <xdr:sp macro="" textlink="">
      <xdr:nvSpPr>
        <xdr:cNvPr id="221" name="円/楕円 220"/>
        <xdr:cNvSpPr/>
      </xdr:nvSpPr>
      <xdr:spPr>
        <a:xfrm>
          <a:off x="2286000" y="137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119798</xdr:rowOff>
    </xdr:from>
    <xdr:ext cx="762000" cy="259045"/>
    <xdr:sp macro="" textlink="">
      <xdr:nvSpPr>
        <xdr:cNvPr id="222" name="テキスト ボックス 221"/>
        <xdr:cNvSpPr txBox="1"/>
      </xdr:nvSpPr>
      <xdr:spPr>
        <a:xfrm>
          <a:off x="1955800" y="1349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88,072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164</xdr:rowOff>
    </xdr:from>
    <xdr:to>
      <xdr:col>2</xdr:col>
      <xdr:colOff>127000</xdr:colOff>
      <xdr:row>80</xdr:row>
      <xdr:rowOff>101764</xdr:rowOff>
    </xdr:to>
    <xdr:sp macro="" textlink="">
      <xdr:nvSpPr>
        <xdr:cNvPr id="223" name="円/楕円 222"/>
        <xdr:cNvSpPr/>
      </xdr:nvSpPr>
      <xdr:spPr>
        <a:xfrm>
          <a:off x="1397000" y="1371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111941</xdr:rowOff>
    </xdr:from>
    <xdr:ext cx="762000" cy="259045"/>
    <xdr:sp macro="" textlink="">
      <xdr:nvSpPr>
        <xdr:cNvPr id="224" name="テキスト ボックス 223"/>
        <xdr:cNvSpPr txBox="1"/>
      </xdr:nvSpPr>
      <xdr:spPr>
        <a:xfrm>
          <a:off x="1066800" y="134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25</a:t>
          </a:r>
          <a:r>
            <a:rPr kumimoji="1" lang="ja-JP" altLang="en-US" sz="1200">
              <a:latin typeface="ＭＳ Ｐゴシック"/>
            </a:rPr>
            <a:t>年度に給料表を見直し、各級の最高号給の給料月額の引下げや２％カット後での切替等を実施するとともに、給料カットを継続して行っており、さらには平成</a:t>
          </a:r>
          <a:r>
            <a:rPr kumimoji="1" lang="en-US" altLang="ja-JP" sz="1200">
              <a:latin typeface="ＭＳ Ｐゴシック"/>
            </a:rPr>
            <a:t>27</a:t>
          </a:r>
          <a:r>
            <a:rPr kumimoji="1" lang="ja-JP" altLang="en-US" sz="1200">
              <a:latin typeface="ＭＳ Ｐゴシック"/>
            </a:rPr>
            <a:t>年度に給料表の各級の最高号給の給料月額を大分県と同額にするなど、引き続き給与水準の適正化に努めてきたところである。</a:t>
          </a:r>
        </a:p>
        <a:p>
          <a:r>
            <a:rPr kumimoji="1" lang="ja-JP" altLang="en-US" sz="1200">
              <a:latin typeface="ＭＳ Ｐゴシック"/>
            </a:rPr>
            <a:t>　このような措置を講じてはいるものの、給与水準が高い高年齢層の占める割合が依然として大きいこともあり、このことがラスパイレス指数の高い要因となっている。今後は給料表の見直しにより、給与水準が抑制されていくと考えているが、他都市の状況等を踏まえ、適正な給与水準となるよう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85</xdr:row>
      <xdr:rowOff>147574</xdr:rowOff>
    </xdr:to>
    <xdr:cxnSp macro="">
      <xdr:nvCxnSpPr>
        <xdr:cNvPr id="251" name="直線コネクタ 250"/>
        <xdr:cNvCxnSpPr/>
      </xdr:nvCxnSpPr>
      <xdr:spPr>
        <a:xfrm flipV="1">
          <a:off x="17018000" y="13832839"/>
          <a:ext cx="0" cy="8879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119651</xdr:rowOff>
    </xdr:from>
    <xdr:ext cx="762000" cy="259045"/>
    <xdr:sp macro="" textlink="">
      <xdr:nvSpPr>
        <xdr:cNvPr id="252" name="給与水準   （国との比較）最小値テキスト"/>
        <xdr:cNvSpPr txBox="1"/>
      </xdr:nvSpPr>
      <xdr:spPr>
        <a:xfrm>
          <a:off x="17106900" y="1469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85</xdr:row>
      <xdr:rowOff>147574</xdr:rowOff>
    </xdr:from>
    <xdr:to>
      <xdr:col>24</xdr:col>
      <xdr:colOff>647700</xdr:colOff>
      <xdr:row>85</xdr:row>
      <xdr:rowOff>147574</xdr:rowOff>
    </xdr:to>
    <xdr:cxnSp macro="">
      <xdr:nvCxnSpPr>
        <xdr:cNvPr id="253" name="直線コネクタ 252"/>
        <xdr:cNvCxnSpPr/>
      </xdr:nvCxnSpPr>
      <xdr:spPr>
        <a:xfrm>
          <a:off x="16929100" y="14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4"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5" name="直線コネクタ 254"/>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143002</xdr:rowOff>
    </xdr:from>
    <xdr:to>
      <xdr:col>24</xdr:col>
      <xdr:colOff>558800</xdr:colOff>
      <xdr:row>83</xdr:row>
      <xdr:rowOff>152654</xdr:rowOff>
    </xdr:to>
    <xdr:cxnSp macro="">
      <xdr:nvCxnSpPr>
        <xdr:cNvPr id="256" name="直線コネクタ 255"/>
        <xdr:cNvCxnSpPr/>
      </xdr:nvCxnSpPr>
      <xdr:spPr>
        <a:xfrm>
          <a:off x="16179800" y="143733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118381</xdr:rowOff>
    </xdr:from>
    <xdr:ext cx="762000" cy="259045"/>
    <xdr:sp macro="" textlink="">
      <xdr:nvSpPr>
        <xdr:cNvPr id="257" name="給与水準   （国との比較）平均値テキスト"/>
        <xdr:cNvSpPr txBox="1"/>
      </xdr:nvSpPr>
      <xdr:spPr>
        <a:xfrm>
          <a:off x="17106900" y="1417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58" name="フローチャート : 判断 257"/>
        <xdr:cNvSpPr/>
      </xdr:nvSpPr>
      <xdr:spPr>
        <a:xfrm>
          <a:off x="16967200" y="143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143002</xdr:rowOff>
    </xdr:from>
    <xdr:to>
      <xdr:col>23</xdr:col>
      <xdr:colOff>406400</xdr:colOff>
      <xdr:row>84</xdr:row>
      <xdr:rowOff>19813</xdr:rowOff>
    </xdr:to>
    <xdr:cxnSp macro="">
      <xdr:nvCxnSpPr>
        <xdr:cNvPr id="259" name="直線コネクタ 258"/>
        <xdr:cNvCxnSpPr/>
      </xdr:nvCxnSpPr>
      <xdr:spPr>
        <a:xfrm flipV="1">
          <a:off x="15290800" y="1437335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60" name="フローチャート : 判断 259"/>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45738</xdr:rowOff>
    </xdr:from>
    <xdr:ext cx="736600" cy="259045"/>
    <xdr:sp macro="" textlink="">
      <xdr:nvSpPr>
        <xdr:cNvPr id="261" name="テキスト ボックス 260"/>
        <xdr:cNvSpPr txBox="1"/>
      </xdr:nvSpPr>
      <xdr:spPr>
        <a:xfrm>
          <a:off x="15798800" y="1444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19813</xdr:rowOff>
    </xdr:from>
    <xdr:to>
      <xdr:col>22</xdr:col>
      <xdr:colOff>203200</xdr:colOff>
      <xdr:row>84</xdr:row>
      <xdr:rowOff>48768</xdr:rowOff>
    </xdr:to>
    <xdr:cxnSp macro="">
      <xdr:nvCxnSpPr>
        <xdr:cNvPr id="262" name="直線コネクタ 261"/>
        <xdr:cNvCxnSpPr/>
      </xdr:nvCxnSpPr>
      <xdr:spPr>
        <a:xfrm flipV="1">
          <a:off x="14401800" y="14421613"/>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3" name="フローチャート : 判断 262"/>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4" name="テキスト ボックス 263"/>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48768</xdr:rowOff>
    </xdr:from>
    <xdr:to>
      <xdr:col>21</xdr:col>
      <xdr:colOff>0</xdr:colOff>
      <xdr:row>89</xdr:row>
      <xdr:rowOff>98806</xdr:rowOff>
    </xdr:to>
    <xdr:cxnSp macro="">
      <xdr:nvCxnSpPr>
        <xdr:cNvPr id="265" name="直線コネクタ 264"/>
        <xdr:cNvCxnSpPr/>
      </xdr:nvCxnSpPr>
      <xdr:spPr>
        <a:xfrm flipV="1">
          <a:off x="13512800" y="14450568"/>
          <a:ext cx="889000" cy="90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6" name="フローチャート : 判断 265"/>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7" name="テキスト ボックス 266"/>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36068</xdr:rowOff>
    </xdr:from>
    <xdr:to>
      <xdr:col>19</xdr:col>
      <xdr:colOff>533400</xdr:colOff>
      <xdr:row>88</xdr:row>
      <xdr:rowOff>137668</xdr:rowOff>
    </xdr:to>
    <xdr:sp macro="" textlink="">
      <xdr:nvSpPr>
        <xdr:cNvPr id="268" name="フローチャート : 判断 267"/>
        <xdr:cNvSpPr/>
      </xdr:nvSpPr>
      <xdr:spPr>
        <a:xfrm>
          <a:off x="13462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147845</xdr:rowOff>
    </xdr:from>
    <xdr:ext cx="762000" cy="259045"/>
    <xdr:sp macro="" textlink="">
      <xdr:nvSpPr>
        <xdr:cNvPr id="269" name="テキスト ボックス 268"/>
        <xdr:cNvSpPr txBox="1"/>
      </xdr:nvSpPr>
      <xdr:spPr>
        <a:xfrm>
          <a:off x="13131800" y="1489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75" name="円/楕円 274"/>
        <xdr:cNvSpPr/>
      </xdr:nvSpPr>
      <xdr:spPr>
        <a:xfrm>
          <a:off x="169672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73931</xdr:rowOff>
    </xdr:from>
    <xdr:ext cx="762000" cy="259045"/>
    <xdr:sp macro="" textlink="">
      <xdr:nvSpPr>
        <xdr:cNvPr id="276" name="給与水準   （国との比較）該当値テキスト"/>
        <xdr:cNvSpPr txBox="1"/>
      </xdr:nvSpPr>
      <xdr:spPr>
        <a:xfrm>
          <a:off x="17106900" y="143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92202</xdr:rowOff>
    </xdr:from>
    <xdr:to>
      <xdr:col>23</xdr:col>
      <xdr:colOff>457200</xdr:colOff>
      <xdr:row>84</xdr:row>
      <xdr:rowOff>22352</xdr:rowOff>
    </xdr:to>
    <xdr:sp macro="" textlink="">
      <xdr:nvSpPr>
        <xdr:cNvPr id="277" name="円/楕円 276"/>
        <xdr:cNvSpPr/>
      </xdr:nvSpPr>
      <xdr:spPr>
        <a:xfrm>
          <a:off x="161290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32529</xdr:rowOff>
    </xdr:from>
    <xdr:ext cx="736600" cy="259045"/>
    <xdr:sp macro="" textlink="">
      <xdr:nvSpPr>
        <xdr:cNvPr id="278" name="テキスト ボックス 277"/>
        <xdr:cNvSpPr txBox="1"/>
      </xdr:nvSpPr>
      <xdr:spPr>
        <a:xfrm>
          <a:off x="15798800" y="1409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140463</xdr:rowOff>
    </xdr:from>
    <xdr:to>
      <xdr:col>22</xdr:col>
      <xdr:colOff>254000</xdr:colOff>
      <xdr:row>84</xdr:row>
      <xdr:rowOff>70613</xdr:rowOff>
    </xdr:to>
    <xdr:sp macro="" textlink="">
      <xdr:nvSpPr>
        <xdr:cNvPr id="279" name="円/楕円 278"/>
        <xdr:cNvSpPr/>
      </xdr:nvSpPr>
      <xdr:spPr>
        <a:xfrm>
          <a:off x="15240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55390</xdr:rowOff>
    </xdr:from>
    <xdr:ext cx="762000" cy="259045"/>
    <xdr:sp macro="" textlink="">
      <xdr:nvSpPr>
        <xdr:cNvPr id="280" name="テキスト ボックス 279"/>
        <xdr:cNvSpPr txBox="1"/>
      </xdr:nvSpPr>
      <xdr:spPr>
        <a:xfrm>
          <a:off x="14909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169418</xdr:rowOff>
    </xdr:from>
    <xdr:to>
      <xdr:col>21</xdr:col>
      <xdr:colOff>50800</xdr:colOff>
      <xdr:row>84</xdr:row>
      <xdr:rowOff>99568</xdr:rowOff>
    </xdr:to>
    <xdr:sp macro="" textlink="">
      <xdr:nvSpPr>
        <xdr:cNvPr id="281" name="円/楕円 280"/>
        <xdr:cNvSpPr/>
      </xdr:nvSpPr>
      <xdr:spPr>
        <a:xfrm>
          <a:off x="14351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84345</xdr:rowOff>
    </xdr:from>
    <xdr:ext cx="762000" cy="259045"/>
    <xdr:sp macro="" textlink="">
      <xdr:nvSpPr>
        <xdr:cNvPr id="282" name="テキスト ボックス 281"/>
        <xdr:cNvSpPr txBox="1"/>
      </xdr:nvSpPr>
      <xdr:spPr>
        <a:xfrm>
          <a:off x="14020800" y="1448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48006</xdr:rowOff>
    </xdr:from>
    <xdr:to>
      <xdr:col>19</xdr:col>
      <xdr:colOff>533400</xdr:colOff>
      <xdr:row>89</xdr:row>
      <xdr:rowOff>149606</xdr:rowOff>
    </xdr:to>
    <xdr:sp macro="" textlink="">
      <xdr:nvSpPr>
        <xdr:cNvPr id="283" name="円/楕円 282"/>
        <xdr:cNvSpPr/>
      </xdr:nvSpPr>
      <xdr:spPr>
        <a:xfrm>
          <a:off x="13462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134383</xdr:rowOff>
    </xdr:from>
    <xdr:ext cx="762000" cy="259045"/>
    <xdr:sp macro="" textlink="">
      <xdr:nvSpPr>
        <xdr:cNvPr id="284" name="テキスト ボックス 283"/>
        <xdr:cNvSpPr txBox="1"/>
      </xdr:nvSpPr>
      <xdr:spPr>
        <a:xfrm>
          <a:off x="13131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平成２５年度から平成２９年度までを計画期間とする「大分市行政改革推進プラン２０１３」に基づき適正な定員管理を推進し、その結果、人口千人当たり職員数は、平成２４年度の６．０２人から、平成２８年度は５．９６人となったところである。</a:t>
          </a:r>
          <a:endParaRPr lang="ja-JP" altLang="ja-JP" sz="1200">
            <a:effectLst/>
          </a:endParaRPr>
        </a:p>
        <a:p>
          <a:r>
            <a:rPr kumimoji="1" lang="ja-JP" altLang="ja-JP" sz="1200">
              <a:solidFill>
                <a:schemeClr val="dk1"/>
              </a:solidFill>
              <a:effectLst/>
              <a:latin typeface="+mn-lt"/>
              <a:ea typeface="+mn-ea"/>
              <a:cs typeface="+mn-cs"/>
            </a:rPr>
            <a:t>　今後とも、限られた人的資源の効率的かつ効果的な活用を図る中、適正な定員管理に努めていきたい。</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4" name="直線コネクタ 313"/>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5"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16" name="直線コネクタ 315"/>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17"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18" name="直線コネクタ 317"/>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85725</xdr:rowOff>
    </xdr:from>
    <xdr:to>
      <xdr:col>24</xdr:col>
      <xdr:colOff>558800</xdr:colOff>
      <xdr:row>60</xdr:row>
      <xdr:rowOff>89746</xdr:rowOff>
    </xdr:to>
    <xdr:cxnSp macro="">
      <xdr:nvCxnSpPr>
        <xdr:cNvPr id="319" name="直線コネクタ 318"/>
        <xdr:cNvCxnSpPr/>
      </xdr:nvCxnSpPr>
      <xdr:spPr>
        <a:xfrm>
          <a:off x="16179800" y="1037272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0"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1" name="フローチャート : 判断 320"/>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85725</xdr:rowOff>
    </xdr:from>
    <xdr:to>
      <xdr:col>23</xdr:col>
      <xdr:colOff>406400</xdr:colOff>
      <xdr:row>60</xdr:row>
      <xdr:rowOff>85725</xdr:rowOff>
    </xdr:to>
    <xdr:cxnSp macro="">
      <xdr:nvCxnSpPr>
        <xdr:cNvPr id="322" name="直線コネクタ 321"/>
        <xdr:cNvCxnSpPr/>
      </xdr:nvCxnSpPr>
      <xdr:spPr>
        <a:xfrm>
          <a:off x="15290800" y="10372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3" name="フローチャート : 判断 322"/>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24" name="テキスト ボックス 323"/>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85725</xdr:rowOff>
    </xdr:from>
    <xdr:to>
      <xdr:col>22</xdr:col>
      <xdr:colOff>203200</xdr:colOff>
      <xdr:row>60</xdr:row>
      <xdr:rowOff>89746</xdr:rowOff>
    </xdr:to>
    <xdr:cxnSp macro="">
      <xdr:nvCxnSpPr>
        <xdr:cNvPr id="325" name="直線コネクタ 324"/>
        <xdr:cNvCxnSpPr/>
      </xdr:nvCxnSpPr>
      <xdr:spPr>
        <a:xfrm flipV="1">
          <a:off x="14401800" y="103727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26" name="フローチャート : 判断 325"/>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27" name="テキスト ボックス 326"/>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89746</xdr:rowOff>
    </xdr:from>
    <xdr:to>
      <xdr:col>21</xdr:col>
      <xdr:colOff>0</xdr:colOff>
      <xdr:row>60</xdr:row>
      <xdr:rowOff>113877</xdr:rowOff>
    </xdr:to>
    <xdr:cxnSp macro="">
      <xdr:nvCxnSpPr>
        <xdr:cNvPr id="328" name="直線コネクタ 327"/>
        <xdr:cNvCxnSpPr/>
      </xdr:nvCxnSpPr>
      <xdr:spPr>
        <a:xfrm flipV="1">
          <a:off x="13512800" y="103767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0" name="テキスト ボックス 329"/>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1" name="フローチャート : 判断 330"/>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2" name="テキスト ボックス 331"/>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38" name="円/楕円 337"/>
        <xdr:cNvSpPr/>
      </xdr:nvSpPr>
      <xdr:spPr>
        <a:xfrm>
          <a:off x="16967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55473</xdr:rowOff>
    </xdr:from>
    <xdr:ext cx="762000" cy="259045"/>
    <xdr:sp macro="" textlink="">
      <xdr:nvSpPr>
        <xdr:cNvPr id="339" name="定員管理の状況該当値テキスト"/>
        <xdr:cNvSpPr txBox="1"/>
      </xdr:nvSpPr>
      <xdr:spPr>
        <a:xfrm>
          <a:off x="17106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34925</xdr:rowOff>
    </xdr:from>
    <xdr:to>
      <xdr:col>23</xdr:col>
      <xdr:colOff>457200</xdr:colOff>
      <xdr:row>60</xdr:row>
      <xdr:rowOff>136525</xdr:rowOff>
    </xdr:to>
    <xdr:sp macro="" textlink="">
      <xdr:nvSpPr>
        <xdr:cNvPr id="340" name="円/楕円 339"/>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146702</xdr:rowOff>
    </xdr:from>
    <xdr:ext cx="736600" cy="259045"/>
    <xdr:sp macro="" textlink="">
      <xdr:nvSpPr>
        <xdr:cNvPr id="341" name="テキスト ボックス 340"/>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34925</xdr:rowOff>
    </xdr:from>
    <xdr:to>
      <xdr:col>22</xdr:col>
      <xdr:colOff>254000</xdr:colOff>
      <xdr:row>60</xdr:row>
      <xdr:rowOff>136525</xdr:rowOff>
    </xdr:to>
    <xdr:sp macro="" textlink="">
      <xdr:nvSpPr>
        <xdr:cNvPr id="342" name="円/楕円 341"/>
        <xdr:cNvSpPr/>
      </xdr:nvSpPr>
      <xdr:spPr>
        <a:xfrm>
          <a:off x="15240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146702</xdr:rowOff>
    </xdr:from>
    <xdr:ext cx="762000" cy="259045"/>
    <xdr:sp macro="" textlink="">
      <xdr:nvSpPr>
        <xdr:cNvPr id="343" name="テキスト ボックス 342"/>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38946</xdr:rowOff>
    </xdr:from>
    <xdr:to>
      <xdr:col>21</xdr:col>
      <xdr:colOff>50800</xdr:colOff>
      <xdr:row>60</xdr:row>
      <xdr:rowOff>140546</xdr:rowOff>
    </xdr:to>
    <xdr:sp macro="" textlink="">
      <xdr:nvSpPr>
        <xdr:cNvPr id="344" name="円/楕円 343"/>
        <xdr:cNvSpPr/>
      </xdr:nvSpPr>
      <xdr:spPr>
        <a:xfrm>
          <a:off x="14351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150723</xdr:rowOff>
    </xdr:from>
    <xdr:ext cx="762000" cy="259045"/>
    <xdr:sp macro="" textlink="">
      <xdr:nvSpPr>
        <xdr:cNvPr id="345" name="テキスト ボックス 344"/>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63077</xdr:rowOff>
    </xdr:from>
    <xdr:to>
      <xdr:col>19</xdr:col>
      <xdr:colOff>533400</xdr:colOff>
      <xdr:row>60</xdr:row>
      <xdr:rowOff>164677</xdr:rowOff>
    </xdr:to>
    <xdr:sp macro="" textlink="">
      <xdr:nvSpPr>
        <xdr:cNvPr id="346" name="円/楕円 345"/>
        <xdr:cNvSpPr/>
      </xdr:nvSpPr>
      <xdr:spPr>
        <a:xfrm>
          <a:off x="13462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3404</xdr:rowOff>
    </xdr:from>
    <xdr:ext cx="762000" cy="259045"/>
    <xdr:sp macro="" textlink="">
      <xdr:nvSpPr>
        <xdr:cNvPr id="347" name="テキスト ボックス 346"/>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mn-lt"/>
              <a:ea typeface="+mn-ea"/>
              <a:cs typeface="+mn-cs"/>
            </a:rPr>
            <a:t>対前年度比では</a:t>
          </a:r>
          <a:r>
            <a:rPr lang="en-US" altLang="ja-JP" sz="1300" b="0" i="0" baseline="0">
              <a:solidFill>
                <a:sysClr val="windowText" lastClr="000000"/>
              </a:solidFill>
              <a:effectLst/>
              <a:latin typeface="+mn-lt"/>
              <a:ea typeface="+mn-ea"/>
              <a:cs typeface="+mn-cs"/>
            </a:rPr>
            <a:t>0.6</a:t>
          </a:r>
          <a:r>
            <a:rPr lang="ja-JP" altLang="ja-JP" sz="1300" b="0" i="0" baseline="0">
              <a:solidFill>
                <a:sysClr val="windowText" lastClr="000000"/>
              </a:solidFill>
              <a:effectLst/>
              <a:latin typeface="+mn-lt"/>
              <a:ea typeface="+mn-ea"/>
              <a:cs typeface="+mn-cs"/>
            </a:rPr>
            <a:t>ポイント改善し、類似団体平均より</a:t>
          </a:r>
          <a:r>
            <a:rPr lang="en-US" altLang="ja-JP" sz="1300" b="0" i="0" baseline="0">
              <a:solidFill>
                <a:sysClr val="windowText" lastClr="000000"/>
              </a:solidFill>
              <a:effectLst/>
              <a:latin typeface="+mn-lt"/>
              <a:ea typeface="+mn-ea"/>
              <a:cs typeface="+mn-cs"/>
            </a:rPr>
            <a:t>0.3</a:t>
          </a:r>
          <a:r>
            <a:rPr lang="ja-JP" altLang="ja-JP" sz="1300" b="0" i="0" baseline="0">
              <a:solidFill>
                <a:sysClr val="windowText" lastClr="000000"/>
              </a:solidFill>
              <a:effectLst/>
              <a:latin typeface="+mn-lt"/>
              <a:ea typeface="+mn-ea"/>
              <a:cs typeface="+mn-cs"/>
            </a:rPr>
            <a:t>ポイント低くなっている。</a:t>
          </a:r>
          <a:r>
            <a:rPr lang="ja-JP" altLang="en-US" sz="1300" b="0" i="0" baseline="0">
              <a:solidFill>
                <a:sysClr val="windowText" lastClr="000000"/>
              </a:solidFill>
              <a:effectLst/>
              <a:latin typeface="+mn-lt"/>
              <a:ea typeface="+mn-ea"/>
              <a:cs typeface="+mn-cs"/>
            </a:rPr>
            <a:t>改善の要因としては、起債の抑制に伴う地方債残高が減少したこと、横尾土地区画整理事業における土地の買戻しによる債務負担行為に基づく支出予定額が減少したこと及び公営企業債残高の減少に伴い公営企業等繰入見込額が減少したことなどによるものである。</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mn-lt"/>
              <a:ea typeface="+mn-ea"/>
              <a:cs typeface="+mn-cs"/>
            </a:rPr>
            <a:t>今後も、引き続き、地方債発行額の抑制や公営企業に対する繰出しの見直し等行政改革を進めることで、比率の改善に努める。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4" name="直線コネクタ 373"/>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7"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8" name="直線コネクタ 377"/>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163322</xdr:rowOff>
    </xdr:from>
    <xdr:to>
      <xdr:col>24</xdr:col>
      <xdr:colOff>558800</xdr:colOff>
      <xdr:row>40</xdr:row>
      <xdr:rowOff>49784</xdr:rowOff>
    </xdr:to>
    <xdr:cxnSp macro="">
      <xdr:nvCxnSpPr>
        <xdr:cNvPr id="379" name="直線コネクタ 378"/>
        <xdr:cNvCxnSpPr/>
      </xdr:nvCxnSpPr>
      <xdr:spPr>
        <a:xfrm flipV="1">
          <a:off x="16179800" y="684987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0"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1" name="フローチャート : 判断 380"/>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49784</xdr:rowOff>
    </xdr:from>
    <xdr:to>
      <xdr:col>23</xdr:col>
      <xdr:colOff>406400</xdr:colOff>
      <xdr:row>40</xdr:row>
      <xdr:rowOff>146304</xdr:rowOff>
    </xdr:to>
    <xdr:cxnSp macro="">
      <xdr:nvCxnSpPr>
        <xdr:cNvPr id="382" name="直線コネクタ 381"/>
        <xdr:cNvCxnSpPr/>
      </xdr:nvCxnSpPr>
      <xdr:spPr>
        <a:xfrm flipV="1">
          <a:off x="15290800" y="69077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3" name="フローチャート : 判断 382"/>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84" name="テキスト ボックス 383"/>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146304</xdr:rowOff>
    </xdr:from>
    <xdr:to>
      <xdr:col>22</xdr:col>
      <xdr:colOff>203200</xdr:colOff>
      <xdr:row>41</xdr:row>
      <xdr:rowOff>90678</xdr:rowOff>
    </xdr:to>
    <xdr:cxnSp macro="">
      <xdr:nvCxnSpPr>
        <xdr:cNvPr id="385" name="直線コネクタ 384"/>
        <xdr:cNvCxnSpPr/>
      </xdr:nvCxnSpPr>
      <xdr:spPr>
        <a:xfrm flipV="1">
          <a:off x="14401800" y="700430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86" name="フローチャート :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90678</xdr:rowOff>
    </xdr:from>
    <xdr:to>
      <xdr:col>21</xdr:col>
      <xdr:colOff>0</xdr:colOff>
      <xdr:row>42</xdr:row>
      <xdr:rowOff>25400</xdr:rowOff>
    </xdr:to>
    <xdr:cxnSp macro="">
      <xdr:nvCxnSpPr>
        <xdr:cNvPr id="388" name="直線コネクタ 387"/>
        <xdr:cNvCxnSpPr/>
      </xdr:nvCxnSpPr>
      <xdr:spPr>
        <a:xfrm flipV="1">
          <a:off x="13512800" y="71201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89" name="フローチャート :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1" name="フローチャート :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2" name="テキスト ボックス 391"/>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112522</xdr:rowOff>
    </xdr:from>
    <xdr:to>
      <xdr:col>24</xdr:col>
      <xdr:colOff>609600</xdr:colOff>
      <xdr:row>40</xdr:row>
      <xdr:rowOff>42672</xdr:rowOff>
    </xdr:to>
    <xdr:sp macro="" textlink="">
      <xdr:nvSpPr>
        <xdr:cNvPr id="398" name="円/楕円 397"/>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129049</xdr:rowOff>
    </xdr:from>
    <xdr:ext cx="762000" cy="259045"/>
    <xdr:sp macro="" textlink="">
      <xdr:nvSpPr>
        <xdr:cNvPr id="399" name="公債費負担の状況該当値テキスト"/>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170434</xdr:rowOff>
    </xdr:from>
    <xdr:to>
      <xdr:col>23</xdr:col>
      <xdr:colOff>457200</xdr:colOff>
      <xdr:row>40</xdr:row>
      <xdr:rowOff>100584</xdr:rowOff>
    </xdr:to>
    <xdr:sp macro="" textlink="">
      <xdr:nvSpPr>
        <xdr:cNvPr id="400" name="円/楕円 399"/>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401" name="テキスト ボックス 400"/>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95504</xdr:rowOff>
    </xdr:from>
    <xdr:to>
      <xdr:col>22</xdr:col>
      <xdr:colOff>254000</xdr:colOff>
      <xdr:row>41</xdr:row>
      <xdr:rowOff>25654</xdr:rowOff>
    </xdr:to>
    <xdr:sp macro="" textlink="">
      <xdr:nvSpPr>
        <xdr:cNvPr id="402" name="円/楕円 401"/>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403" name="テキスト ボックス 402"/>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39878</xdr:rowOff>
    </xdr:from>
    <xdr:to>
      <xdr:col>21</xdr:col>
      <xdr:colOff>50800</xdr:colOff>
      <xdr:row>41</xdr:row>
      <xdr:rowOff>141478</xdr:rowOff>
    </xdr:to>
    <xdr:sp macro="" textlink="">
      <xdr:nvSpPr>
        <xdr:cNvPr id="404" name="円/楕円 403"/>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126255</xdr:rowOff>
    </xdr:from>
    <xdr:ext cx="762000" cy="259045"/>
    <xdr:sp macro="" textlink="">
      <xdr:nvSpPr>
        <xdr:cNvPr id="405" name="テキスト ボックス 404"/>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6" name="円/楕円 405"/>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407" name="テキスト ボックス 406"/>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mn-lt"/>
              <a:ea typeface="+mn-ea"/>
              <a:cs typeface="+mn-cs"/>
            </a:rPr>
            <a:t>対前年度比では</a:t>
          </a:r>
          <a:r>
            <a:rPr lang="en-US" altLang="ja-JP" sz="1300" b="0" i="0" baseline="0">
              <a:solidFill>
                <a:sysClr val="windowText" lastClr="000000"/>
              </a:solidFill>
              <a:effectLst/>
              <a:latin typeface="+mn-lt"/>
              <a:ea typeface="+mn-ea"/>
              <a:cs typeface="+mn-cs"/>
            </a:rPr>
            <a:t>1.3</a:t>
          </a:r>
          <a:r>
            <a:rPr lang="ja-JP" altLang="ja-JP" sz="1300" b="0" i="0" baseline="0">
              <a:solidFill>
                <a:sysClr val="windowText" lastClr="000000"/>
              </a:solidFill>
              <a:effectLst/>
              <a:latin typeface="+mn-lt"/>
              <a:ea typeface="+mn-ea"/>
              <a:cs typeface="+mn-cs"/>
            </a:rPr>
            <a:t>ポイント改善し、類似団体平均より</a:t>
          </a:r>
          <a:r>
            <a:rPr lang="en-US" altLang="ja-JP" sz="1300" b="0" i="0" baseline="0">
              <a:solidFill>
                <a:sysClr val="windowText" lastClr="000000"/>
              </a:solidFill>
              <a:effectLst/>
              <a:latin typeface="+mn-lt"/>
              <a:ea typeface="+mn-ea"/>
              <a:cs typeface="+mn-cs"/>
            </a:rPr>
            <a:t>2.3</a:t>
          </a:r>
          <a:r>
            <a:rPr lang="ja-JP" altLang="ja-JP" sz="1300" b="0" i="0" baseline="0">
              <a:solidFill>
                <a:sysClr val="windowText" lastClr="000000"/>
              </a:solidFill>
              <a:effectLst/>
              <a:latin typeface="+mn-lt"/>
              <a:ea typeface="+mn-ea"/>
              <a:cs typeface="+mn-cs"/>
            </a:rPr>
            <a:t>ポイント低くなっている。主な要因としては、債務負担行為に基づく支出予定額</a:t>
          </a:r>
          <a:r>
            <a:rPr lang="ja-JP" altLang="en-US" sz="1300" b="0" i="0" baseline="0">
              <a:solidFill>
                <a:sysClr val="windowText" lastClr="000000"/>
              </a:solidFill>
              <a:effectLst/>
              <a:latin typeface="+mn-lt"/>
              <a:ea typeface="+mn-ea"/>
              <a:cs typeface="+mn-cs"/>
            </a:rPr>
            <a:t>や公営企業債等繰入見込額</a:t>
          </a:r>
          <a:r>
            <a:rPr lang="ja-JP" altLang="ja-JP" sz="1300" b="0" i="0" baseline="0">
              <a:solidFill>
                <a:sysClr val="windowText" lastClr="000000"/>
              </a:solidFill>
              <a:effectLst/>
              <a:latin typeface="+mn-lt"/>
              <a:ea typeface="+mn-ea"/>
              <a:cs typeface="+mn-cs"/>
            </a:rPr>
            <a:t>が減少したことが挙げられる。今後も行政改革を進めるとともに、将来世代への負担を少しでも軽減するよう、さらなる改善に努める</a:t>
          </a:r>
          <a:r>
            <a:rPr lang="ja-JP" altLang="ja-JP" sz="1300" b="0" i="0" baseline="0">
              <a:solidFill>
                <a:srgbClr val="FF0000"/>
              </a:solidFill>
              <a:effectLst/>
              <a:latin typeface="+mn-lt"/>
              <a:ea typeface="+mn-ea"/>
              <a:cs typeface="+mn-cs"/>
            </a:rPr>
            <a:t>。</a:t>
          </a:r>
          <a:endParaRPr lang="ja-JP" altLang="ja-JP" sz="1300">
            <a:solidFill>
              <a:srgbClr val="FF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36" name="直線コネクタ 435"/>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37"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38" name="直線コネクタ 437"/>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93303</xdr:rowOff>
    </xdr:from>
    <xdr:to>
      <xdr:col>24</xdr:col>
      <xdr:colOff>558800</xdr:colOff>
      <xdr:row>15</xdr:row>
      <xdr:rowOff>103759</xdr:rowOff>
    </xdr:to>
    <xdr:cxnSp macro="">
      <xdr:nvCxnSpPr>
        <xdr:cNvPr id="441" name="直線コネクタ 440"/>
        <xdr:cNvCxnSpPr/>
      </xdr:nvCxnSpPr>
      <xdr:spPr>
        <a:xfrm flipV="1">
          <a:off x="16179800" y="2665053"/>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2"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3" name="フローチャート : 判断 442"/>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103759</xdr:rowOff>
    </xdr:from>
    <xdr:to>
      <xdr:col>23</xdr:col>
      <xdr:colOff>406400</xdr:colOff>
      <xdr:row>16</xdr:row>
      <xdr:rowOff>77089</xdr:rowOff>
    </xdr:to>
    <xdr:cxnSp macro="">
      <xdr:nvCxnSpPr>
        <xdr:cNvPr id="444" name="直線コネクタ 443"/>
        <xdr:cNvCxnSpPr/>
      </xdr:nvCxnSpPr>
      <xdr:spPr>
        <a:xfrm flipV="1">
          <a:off x="15290800" y="267550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5" name="フローチャート : 判断 444"/>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167488</xdr:rowOff>
    </xdr:from>
    <xdr:ext cx="736600" cy="259045"/>
    <xdr:sp macro="" textlink="">
      <xdr:nvSpPr>
        <xdr:cNvPr id="446" name="テキスト ボックス 445"/>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77089</xdr:rowOff>
    </xdr:from>
    <xdr:to>
      <xdr:col>22</xdr:col>
      <xdr:colOff>203200</xdr:colOff>
      <xdr:row>16</xdr:row>
      <xdr:rowOff>148675</xdr:rowOff>
    </xdr:to>
    <xdr:cxnSp macro="">
      <xdr:nvCxnSpPr>
        <xdr:cNvPr id="447" name="直線コネクタ 446"/>
        <xdr:cNvCxnSpPr/>
      </xdr:nvCxnSpPr>
      <xdr:spPr>
        <a:xfrm flipV="1">
          <a:off x="14401800" y="2820289"/>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48" name="フローチャート : 判断 447"/>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49" name="テキスト ボックス 448"/>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148675</xdr:rowOff>
    </xdr:from>
    <xdr:to>
      <xdr:col>21</xdr:col>
      <xdr:colOff>0</xdr:colOff>
      <xdr:row>17</xdr:row>
      <xdr:rowOff>92244</xdr:rowOff>
    </xdr:to>
    <xdr:cxnSp macro="">
      <xdr:nvCxnSpPr>
        <xdr:cNvPr id="450" name="直線コネクタ 449"/>
        <xdr:cNvCxnSpPr/>
      </xdr:nvCxnSpPr>
      <xdr:spPr>
        <a:xfrm flipV="1">
          <a:off x="13512800" y="2891875"/>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1" name="フローチャート : 判断 450"/>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2" name="テキスト ボックス 451"/>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3" name="フローチャート : 判断 452"/>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4" name="テキスト ボックス 453"/>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42503</xdr:rowOff>
    </xdr:from>
    <xdr:to>
      <xdr:col>24</xdr:col>
      <xdr:colOff>609600</xdr:colOff>
      <xdr:row>15</xdr:row>
      <xdr:rowOff>144103</xdr:rowOff>
    </xdr:to>
    <xdr:sp macro="" textlink="">
      <xdr:nvSpPr>
        <xdr:cNvPr id="460" name="円/楕円 459"/>
        <xdr:cNvSpPr/>
      </xdr:nvSpPr>
      <xdr:spPr>
        <a:xfrm>
          <a:off x="169672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59030</xdr:rowOff>
    </xdr:from>
    <xdr:ext cx="762000" cy="259045"/>
    <xdr:sp macro="" textlink="">
      <xdr:nvSpPr>
        <xdr:cNvPr id="461" name="将来負担の状況該当値テキスト"/>
        <xdr:cNvSpPr txBox="1"/>
      </xdr:nvSpPr>
      <xdr:spPr>
        <a:xfrm>
          <a:off x="17106900" y="245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52959</xdr:rowOff>
    </xdr:from>
    <xdr:to>
      <xdr:col>23</xdr:col>
      <xdr:colOff>457200</xdr:colOff>
      <xdr:row>15</xdr:row>
      <xdr:rowOff>154559</xdr:rowOff>
    </xdr:to>
    <xdr:sp macro="" textlink="">
      <xdr:nvSpPr>
        <xdr:cNvPr id="462" name="円/楕円 461"/>
        <xdr:cNvSpPr/>
      </xdr:nvSpPr>
      <xdr:spPr>
        <a:xfrm>
          <a:off x="16129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164736</xdr:rowOff>
    </xdr:from>
    <xdr:ext cx="736600" cy="259045"/>
    <xdr:sp macro="" textlink="">
      <xdr:nvSpPr>
        <xdr:cNvPr id="463" name="テキスト ボックス 462"/>
        <xdr:cNvSpPr txBox="1"/>
      </xdr:nvSpPr>
      <xdr:spPr>
        <a:xfrm>
          <a:off x="15798800" y="2393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26289</xdr:rowOff>
    </xdr:from>
    <xdr:to>
      <xdr:col>22</xdr:col>
      <xdr:colOff>254000</xdr:colOff>
      <xdr:row>16</xdr:row>
      <xdr:rowOff>127889</xdr:rowOff>
    </xdr:to>
    <xdr:sp macro="" textlink="">
      <xdr:nvSpPr>
        <xdr:cNvPr id="464" name="円/楕円 463"/>
        <xdr:cNvSpPr/>
      </xdr:nvSpPr>
      <xdr:spPr>
        <a:xfrm>
          <a:off x="152400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112666</xdr:rowOff>
    </xdr:from>
    <xdr:ext cx="762000" cy="259045"/>
    <xdr:sp macro="" textlink="">
      <xdr:nvSpPr>
        <xdr:cNvPr id="465" name="テキスト ボックス 464"/>
        <xdr:cNvSpPr txBox="1"/>
      </xdr:nvSpPr>
      <xdr:spPr>
        <a:xfrm>
          <a:off x="14909800" y="285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97875</xdr:rowOff>
    </xdr:from>
    <xdr:to>
      <xdr:col>21</xdr:col>
      <xdr:colOff>50800</xdr:colOff>
      <xdr:row>17</xdr:row>
      <xdr:rowOff>28025</xdr:rowOff>
    </xdr:to>
    <xdr:sp macro="" textlink="">
      <xdr:nvSpPr>
        <xdr:cNvPr id="466" name="円/楕円 465"/>
        <xdr:cNvSpPr/>
      </xdr:nvSpPr>
      <xdr:spPr>
        <a:xfrm>
          <a:off x="14351000" y="2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12802</xdr:rowOff>
    </xdr:from>
    <xdr:ext cx="762000" cy="259045"/>
    <xdr:sp macro="" textlink="">
      <xdr:nvSpPr>
        <xdr:cNvPr id="467" name="テキスト ボックス 466"/>
        <xdr:cNvSpPr txBox="1"/>
      </xdr:nvSpPr>
      <xdr:spPr>
        <a:xfrm>
          <a:off x="14020800" y="292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41444</xdr:rowOff>
    </xdr:from>
    <xdr:to>
      <xdr:col>19</xdr:col>
      <xdr:colOff>533400</xdr:colOff>
      <xdr:row>17</xdr:row>
      <xdr:rowOff>143044</xdr:rowOff>
    </xdr:to>
    <xdr:sp macro="" textlink="">
      <xdr:nvSpPr>
        <xdr:cNvPr id="468" name="円/楕円 467"/>
        <xdr:cNvSpPr/>
      </xdr:nvSpPr>
      <xdr:spPr>
        <a:xfrm>
          <a:off x="13462000" y="295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127821</xdr:rowOff>
    </xdr:from>
    <xdr:ext cx="762000" cy="259045"/>
    <xdr:sp macro="" textlink="">
      <xdr:nvSpPr>
        <xdr:cNvPr id="469" name="テキスト ボックス 468"/>
        <xdr:cNvSpPr txBox="1"/>
      </xdr:nvSpPr>
      <xdr:spPr>
        <a:xfrm>
          <a:off x="13131800" y="30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479,726
476,957
502.39
175,801,939
170,685,235
4,536,966
98,661,947
176,923,900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類似団体と比較すると、人件費に係る経常収支比率は高い傾向がみられるが、対前年比</a:t>
          </a:r>
          <a:r>
            <a:rPr kumimoji="1" lang="en-US" altLang="ja-JP" sz="1300">
              <a:latin typeface="ＭＳ Ｐゴシック"/>
            </a:rPr>
            <a:t>0.4</a:t>
          </a:r>
          <a:r>
            <a:rPr kumimoji="1" lang="ja-JP" altLang="en-US" sz="1300">
              <a:latin typeface="ＭＳ Ｐゴシック"/>
            </a:rPr>
            <a:t>ポイント改善している。その主な要因として、退職者数の減少による退職手当額の減が挙げられる。今後は大量退職期のピークが過ぎたことで、退職者数が一定程度減少することから、退職手当の負担も減少する見込みであるが、引き続き行政改革の取組による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56134</xdr:rowOff>
    </xdr:from>
    <xdr:to>
      <xdr:col>7</xdr:col>
      <xdr:colOff>15875</xdr:colOff>
      <xdr:row>39</xdr:row>
      <xdr:rowOff>92710</xdr:rowOff>
    </xdr:to>
    <xdr:cxnSp macro="">
      <xdr:nvCxnSpPr>
        <xdr:cNvPr id="64" name="直線コネクタ 63"/>
        <xdr:cNvCxnSpPr/>
      </xdr:nvCxnSpPr>
      <xdr:spPr>
        <a:xfrm flipV="1">
          <a:off x="3987800" y="67426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92710</xdr:rowOff>
    </xdr:from>
    <xdr:to>
      <xdr:col>5</xdr:col>
      <xdr:colOff>549275</xdr:colOff>
      <xdr:row>40</xdr:row>
      <xdr:rowOff>21844</xdr:rowOff>
    </xdr:to>
    <xdr:cxnSp macro="">
      <xdr:nvCxnSpPr>
        <xdr:cNvPr id="67" name="直線コネクタ 66"/>
        <xdr:cNvCxnSpPr/>
      </xdr:nvCxnSpPr>
      <xdr:spPr>
        <a:xfrm flipV="1">
          <a:off x="3098800" y="67792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21844</xdr:rowOff>
    </xdr:from>
    <xdr:to>
      <xdr:col>4</xdr:col>
      <xdr:colOff>346075</xdr:colOff>
      <xdr:row>40</xdr:row>
      <xdr:rowOff>67564</xdr:rowOff>
    </xdr:to>
    <xdr:cxnSp macro="">
      <xdr:nvCxnSpPr>
        <xdr:cNvPr id="70" name="直線コネクタ 69"/>
        <xdr:cNvCxnSpPr/>
      </xdr:nvCxnSpPr>
      <xdr:spPr>
        <a:xfrm flipV="1">
          <a:off x="2209800" y="68798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67564</xdr:rowOff>
    </xdr:from>
    <xdr:to>
      <xdr:col>3</xdr:col>
      <xdr:colOff>142875</xdr:colOff>
      <xdr:row>40</xdr:row>
      <xdr:rowOff>140716</xdr:rowOff>
    </xdr:to>
    <xdr:cxnSp macro="">
      <xdr:nvCxnSpPr>
        <xdr:cNvPr id="73" name="直線コネクタ 72"/>
        <xdr:cNvCxnSpPr/>
      </xdr:nvCxnSpPr>
      <xdr:spPr>
        <a:xfrm flipV="1">
          <a:off x="1320800" y="69255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5334</xdr:rowOff>
    </xdr:from>
    <xdr:to>
      <xdr:col>7</xdr:col>
      <xdr:colOff>66675</xdr:colOff>
      <xdr:row>39</xdr:row>
      <xdr:rowOff>106934</xdr:rowOff>
    </xdr:to>
    <xdr:sp macro="" textlink="">
      <xdr:nvSpPr>
        <xdr:cNvPr id="83" name="円/楕円 82"/>
        <xdr:cNvSpPr/>
      </xdr:nvSpPr>
      <xdr:spPr>
        <a:xfrm>
          <a:off x="4775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148861</xdr:rowOff>
    </xdr:from>
    <xdr:ext cx="762000" cy="259045"/>
    <xdr:sp macro="" textlink="">
      <xdr:nvSpPr>
        <xdr:cNvPr id="84" name="人件費該当値テキスト"/>
        <xdr:cNvSpPr txBox="1"/>
      </xdr:nvSpPr>
      <xdr:spPr>
        <a:xfrm>
          <a:off x="4914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41910</xdr:rowOff>
    </xdr:from>
    <xdr:to>
      <xdr:col>5</xdr:col>
      <xdr:colOff>600075</xdr:colOff>
      <xdr:row>39</xdr:row>
      <xdr:rowOff>143510</xdr:rowOff>
    </xdr:to>
    <xdr:sp macro="" textlink="">
      <xdr:nvSpPr>
        <xdr:cNvPr id="85" name="円/楕円 84"/>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128287</xdr:rowOff>
    </xdr:from>
    <xdr:ext cx="736600" cy="259045"/>
    <xdr:sp macro="" textlink="">
      <xdr:nvSpPr>
        <xdr:cNvPr id="86" name="テキスト ボックス 85"/>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142494</xdr:rowOff>
    </xdr:from>
    <xdr:to>
      <xdr:col>4</xdr:col>
      <xdr:colOff>396875</xdr:colOff>
      <xdr:row>40</xdr:row>
      <xdr:rowOff>72644</xdr:rowOff>
    </xdr:to>
    <xdr:sp macro="" textlink="">
      <xdr:nvSpPr>
        <xdr:cNvPr id="87" name="円/楕円 86"/>
        <xdr:cNvSpPr/>
      </xdr:nvSpPr>
      <xdr:spPr>
        <a:xfrm>
          <a:off x="3048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57421</xdr:rowOff>
    </xdr:from>
    <xdr:ext cx="762000" cy="259045"/>
    <xdr:sp macro="" textlink="">
      <xdr:nvSpPr>
        <xdr:cNvPr id="88" name="テキスト ボックス 87"/>
        <xdr:cNvSpPr txBox="1"/>
      </xdr:nvSpPr>
      <xdr:spPr>
        <a:xfrm>
          <a:off x="2717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16764</xdr:rowOff>
    </xdr:from>
    <xdr:to>
      <xdr:col>3</xdr:col>
      <xdr:colOff>193675</xdr:colOff>
      <xdr:row>40</xdr:row>
      <xdr:rowOff>118364</xdr:rowOff>
    </xdr:to>
    <xdr:sp macro="" textlink="">
      <xdr:nvSpPr>
        <xdr:cNvPr id="89" name="円/楕円 88"/>
        <xdr:cNvSpPr/>
      </xdr:nvSpPr>
      <xdr:spPr>
        <a:xfrm>
          <a:off x="2159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103141</xdr:rowOff>
    </xdr:from>
    <xdr:ext cx="762000" cy="259045"/>
    <xdr:sp macro="" textlink="">
      <xdr:nvSpPr>
        <xdr:cNvPr id="90" name="テキスト ボックス 89"/>
        <xdr:cNvSpPr txBox="1"/>
      </xdr:nvSpPr>
      <xdr:spPr>
        <a:xfrm>
          <a:off x="1828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89916</xdr:rowOff>
    </xdr:from>
    <xdr:to>
      <xdr:col>1</xdr:col>
      <xdr:colOff>676275</xdr:colOff>
      <xdr:row>41</xdr:row>
      <xdr:rowOff>20066</xdr:rowOff>
    </xdr:to>
    <xdr:sp macro="" textlink="">
      <xdr:nvSpPr>
        <xdr:cNvPr id="91" name="円/楕円 90"/>
        <xdr:cNvSpPr/>
      </xdr:nvSpPr>
      <xdr:spPr>
        <a:xfrm>
          <a:off x="1270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4843</xdr:rowOff>
    </xdr:from>
    <xdr:ext cx="762000" cy="259045"/>
    <xdr:sp macro="" textlink="">
      <xdr:nvSpPr>
        <xdr:cNvPr id="92" name="テキスト ボックス 91"/>
        <xdr:cNvSpPr txBox="1"/>
      </xdr:nvSpPr>
      <xdr:spPr>
        <a:xfrm>
          <a:off x="939800" y="703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mn-lt"/>
              <a:ea typeface="+mn-ea"/>
              <a:cs typeface="+mn-cs"/>
            </a:rPr>
            <a:t>対前年度比</a:t>
          </a:r>
          <a:r>
            <a:rPr lang="en-US" altLang="ja-JP" sz="1300" b="0" i="0" baseline="0">
              <a:solidFill>
                <a:sysClr val="windowText" lastClr="000000"/>
              </a:solidFill>
              <a:effectLst/>
              <a:latin typeface="+mn-lt"/>
              <a:ea typeface="+mn-ea"/>
              <a:cs typeface="+mn-cs"/>
            </a:rPr>
            <a:t>0.4</a:t>
          </a:r>
          <a:r>
            <a:rPr lang="ja-JP" altLang="ja-JP" sz="1300" b="0" i="0" baseline="0">
              <a:solidFill>
                <a:sysClr val="windowText" lastClr="000000"/>
              </a:solidFill>
              <a:effectLst/>
              <a:latin typeface="+mn-lt"/>
              <a:ea typeface="+mn-ea"/>
              <a:cs typeface="+mn-cs"/>
            </a:rPr>
            <a:t>ポイントの</a:t>
          </a:r>
          <a:r>
            <a:rPr lang="ja-JP" altLang="en-US" sz="1300" b="0" i="0" baseline="0">
              <a:solidFill>
                <a:sysClr val="windowText" lastClr="000000"/>
              </a:solidFill>
              <a:effectLst/>
              <a:latin typeface="+mn-lt"/>
              <a:ea typeface="+mn-ea"/>
              <a:cs typeface="+mn-cs"/>
            </a:rPr>
            <a:t>増</a:t>
          </a:r>
          <a:r>
            <a:rPr lang="ja-JP" altLang="ja-JP" sz="1300" b="0" i="0" baseline="0">
              <a:solidFill>
                <a:sysClr val="windowText" lastClr="000000"/>
              </a:solidFill>
              <a:effectLst/>
              <a:latin typeface="+mn-lt"/>
              <a:ea typeface="+mn-ea"/>
              <a:cs typeface="+mn-cs"/>
            </a:rPr>
            <a:t>となっている。</a:t>
          </a:r>
          <a:r>
            <a:rPr lang="ja-JP" altLang="en-US" sz="1300" b="0" i="0" baseline="0">
              <a:solidFill>
                <a:schemeClr val="dk1"/>
              </a:solidFill>
              <a:effectLst/>
              <a:latin typeface="+mn-lt"/>
              <a:ea typeface="+mn-ea"/>
              <a:cs typeface="+mn-cs"/>
            </a:rPr>
            <a:t>これは</a:t>
          </a:r>
          <a:r>
            <a:rPr lang="ja-JP" altLang="ja-JP" sz="1300" b="0" i="0" baseline="0">
              <a:solidFill>
                <a:schemeClr val="dk1"/>
              </a:solidFill>
              <a:effectLst/>
              <a:latin typeface="+mn-lt"/>
              <a:ea typeface="+mn-ea"/>
              <a:cs typeface="+mn-cs"/>
            </a:rPr>
            <a:t>分</a:t>
          </a:r>
          <a:r>
            <a:rPr lang="ja-JP" altLang="en-US" sz="1300" b="0" i="0" baseline="0">
              <a:solidFill>
                <a:schemeClr val="dk1"/>
              </a:solidFill>
              <a:effectLst/>
              <a:latin typeface="+mn-lt"/>
              <a:ea typeface="+mn-ea"/>
              <a:cs typeface="+mn-cs"/>
            </a:rPr>
            <a:t>子</a:t>
          </a:r>
          <a:r>
            <a:rPr lang="ja-JP" altLang="ja-JP" sz="1300" b="0" i="0" baseline="0">
              <a:solidFill>
                <a:schemeClr val="dk1"/>
              </a:solidFill>
              <a:effectLst/>
              <a:latin typeface="+mn-lt"/>
              <a:ea typeface="+mn-ea"/>
              <a:cs typeface="+mn-cs"/>
            </a:rPr>
            <a:t>の経常</a:t>
          </a:r>
          <a:r>
            <a:rPr lang="ja-JP" altLang="en-US" sz="1300" b="0" i="0" baseline="0">
              <a:solidFill>
                <a:schemeClr val="dk1"/>
              </a:solidFill>
              <a:effectLst/>
              <a:latin typeface="+mn-lt"/>
              <a:ea typeface="+mn-ea"/>
              <a:cs typeface="+mn-cs"/>
            </a:rPr>
            <a:t>経費充当</a:t>
          </a:r>
          <a:r>
            <a:rPr lang="ja-JP" altLang="ja-JP" sz="1300" b="0" i="0" baseline="0">
              <a:solidFill>
                <a:schemeClr val="dk1"/>
              </a:solidFill>
              <a:effectLst/>
              <a:latin typeface="+mn-lt"/>
              <a:ea typeface="+mn-ea"/>
              <a:cs typeface="+mn-cs"/>
            </a:rPr>
            <a:t>一般財源</a:t>
          </a:r>
          <a:r>
            <a:rPr lang="ja-JP" altLang="en-US" sz="1300" b="0" i="0" baseline="0">
              <a:solidFill>
                <a:schemeClr val="dk1"/>
              </a:solidFill>
              <a:effectLst/>
              <a:latin typeface="+mn-lt"/>
              <a:ea typeface="+mn-ea"/>
              <a:cs typeface="+mn-cs"/>
            </a:rPr>
            <a:t>である庁舎管理費や固定資産税評価替・時点修正事業</a:t>
          </a:r>
          <a:r>
            <a:rPr lang="ja-JP" altLang="ja-JP" sz="1300" b="0" i="0" baseline="0">
              <a:solidFill>
                <a:schemeClr val="dk1"/>
              </a:solidFill>
              <a:effectLst/>
              <a:latin typeface="+mn-lt"/>
              <a:ea typeface="+mn-ea"/>
              <a:cs typeface="+mn-cs"/>
            </a:rPr>
            <a:t>の増</a:t>
          </a:r>
          <a:r>
            <a:rPr lang="ja-JP" altLang="en-US" sz="1300" b="0" i="0" baseline="0">
              <a:solidFill>
                <a:schemeClr val="dk1"/>
              </a:solidFill>
              <a:effectLst/>
              <a:latin typeface="+mn-lt"/>
              <a:ea typeface="+mn-ea"/>
              <a:cs typeface="+mn-cs"/>
            </a:rPr>
            <a:t>などにより増加したことによるものである。</a:t>
          </a:r>
          <a:r>
            <a:rPr lang="ja-JP" altLang="ja-JP" sz="1300" b="0" i="0" baseline="0">
              <a:solidFill>
                <a:schemeClr val="dk1"/>
              </a:solidFill>
              <a:effectLst/>
              <a:latin typeface="+mn-lt"/>
              <a:ea typeface="+mn-ea"/>
              <a:cs typeface="+mn-cs"/>
            </a:rPr>
            <a:t>物件費は依然、増加傾向にあり、今後も行政改革への取組により、抑制に努める必要がある。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158750</xdr:rowOff>
    </xdr:to>
    <xdr:cxnSp macro="">
      <xdr:nvCxnSpPr>
        <xdr:cNvPr id="125" name="直線コネクタ 124"/>
        <xdr:cNvCxnSpPr/>
      </xdr:nvCxnSpPr>
      <xdr:spPr>
        <a:xfrm>
          <a:off x="15671800" y="2679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146050</xdr:rowOff>
    </xdr:to>
    <xdr:cxnSp macro="">
      <xdr:nvCxnSpPr>
        <xdr:cNvPr id="128" name="直線コネクタ 127"/>
        <xdr:cNvCxnSpPr/>
      </xdr:nvCxnSpPr>
      <xdr:spPr>
        <a:xfrm flipV="1">
          <a:off x="14782800" y="267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6350</xdr:rowOff>
    </xdr:from>
    <xdr:to>
      <xdr:col>21</xdr:col>
      <xdr:colOff>361950</xdr:colOff>
      <xdr:row>15</xdr:row>
      <xdr:rowOff>146050</xdr:rowOff>
    </xdr:to>
    <xdr:cxnSp macro="">
      <xdr:nvCxnSpPr>
        <xdr:cNvPr id="131" name="直線コネクタ 130"/>
        <xdr:cNvCxnSpPr/>
      </xdr:nvCxnSpPr>
      <xdr:spPr>
        <a:xfrm>
          <a:off x="13893800" y="2578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63500</xdr:rowOff>
    </xdr:from>
    <xdr:to>
      <xdr:col>20</xdr:col>
      <xdr:colOff>158750</xdr:colOff>
      <xdr:row>15</xdr:row>
      <xdr:rowOff>6350</xdr:rowOff>
    </xdr:to>
    <xdr:cxnSp macro="">
      <xdr:nvCxnSpPr>
        <xdr:cNvPr id="134" name="直線コネクタ 133"/>
        <xdr:cNvCxnSpPr/>
      </xdr:nvCxnSpPr>
      <xdr:spPr>
        <a:xfrm>
          <a:off x="13004800" y="2463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44" name="円/楕円 143"/>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124477</xdr:rowOff>
    </xdr:from>
    <xdr:ext cx="762000" cy="259045"/>
    <xdr:sp macro="" textlink="">
      <xdr:nvSpPr>
        <xdr:cNvPr id="145"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6" name="円/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48" name="円/楕円 147"/>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49" name="テキスト ボックス 148"/>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127000</xdr:rowOff>
    </xdr:from>
    <xdr:to>
      <xdr:col>20</xdr:col>
      <xdr:colOff>209550</xdr:colOff>
      <xdr:row>15</xdr:row>
      <xdr:rowOff>57150</xdr:rowOff>
    </xdr:to>
    <xdr:sp macro="" textlink="">
      <xdr:nvSpPr>
        <xdr:cNvPr id="150" name="円/楕円 149"/>
        <xdr:cNvSpPr/>
      </xdr:nvSpPr>
      <xdr:spPr>
        <a:xfrm>
          <a:off x="13843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67327</xdr:rowOff>
    </xdr:from>
    <xdr:ext cx="762000" cy="259045"/>
    <xdr:sp macro="" textlink="">
      <xdr:nvSpPr>
        <xdr:cNvPr id="151" name="テキスト ボックス 150"/>
        <xdr:cNvSpPr txBox="1"/>
      </xdr:nvSpPr>
      <xdr:spPr>
        <a:xfrm>
          <a:off x="13512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12700</xdr:rowOff>
    </xdr:from>
    <xdr:to>
      <xdr:col>19</xdr:col>
      <xdr:colOff>6350</xdr:colOff>
      <xdr:row>14</xdr:row>
      <xdr:rowOff>114300</xdr:rowOff>
    </xdr:to>
    <xdr:sp macro="" textlink="">
      <xdr:nvSpPr>
        <xdr:cNvPr id="152" name="円/楕円 151"/>
        <xdr:cNvSpPr/>
      </xdr:nvSpPr>
      <xdr:spPr>
        <a:xfrm>
          <a:off x="12954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124477</xdr:rowOff>
    </xdr:from>
    <xdr:ext cx="762000" cy="259045"/>
    <xdr:sp macro="" textlink="">
      <xdr:nvSpPr>
        <xdr:cNvPr id="153" name="テキスト ボックス 152"/>
        <xdr:cNvSpPr txBox="1"/>
      </xdr:nvSpPr>
      <xdr:spPr>
        <a:xfrm>
          <a:off x="12623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mn-lt"/>
              <a:ea typeface="+mn-ea"/>
              <a:cs typeface="+mn-cs"/>
            </a:rPr>
            <a:t>扶助費に係る経常収支比率は前年度より</a:t>
          </a:r>
          <a:r>
            <a:rPr lang="en-US" altLang="ja-JP" sz="1300" b="0" i="0" baseline="0">
              <a:solidFill>
                <a:sysClr val="windowText" lastClr="000000"/>
              </a:solidFill>
              <a:effectLst/>
              <a:latin typeface="+mn-lt"/>
              <a:ea typeface="+mn-ea"/>
              <a:cs typeface="+mn-cs"/>
            </a:rPr>
            <a:t>1.4</a:t>
          </a:r>
          <a:r>
            <a:rPr lang="ja-JP" altLang="ja-JP" sz="1300" b="0" i="0" baseline="0">
              <a:solidFill>
                <a:sysClr val="windowText" lastClr="000000"/>
              </a:solidFill>
              <a:effectLst/>
              <a:latin typeface="+mn-lt"/>
              <a:ea typeface="+mn-ea"/>
              <a:cs typeface="+mn-cs"/>
            </a:rPr>
            <a:t>ポイント</a:t>
          </a:r>
          <a:r>
            <a:rPr lang="ja-JP" altLang="en-US" sz="1300" b="0" i="0" baseline="0">
              <a:solidFill>
                <a:sysClr val="windowText" lastClr="000000"/>
              </a:solidFill>
              <a:effectLst/>
              <a:latin typeface="+mn-lt"/>
              <a:ea typeface="+mn-ea"/>
              <a:cs typeface="+mn-cs"/>
            </a:rPr>
            <a:t>悪化</a:t>
          </a:r>
          <a:r>
            <a:rPr lang="ja-JP" altLang="ja-JP" sz="1300" b="0" i="0" baseline="0">
              <a:solidFill>
                <a:sysClr val="windowText" lastClr="000000"/>
              </a:solidFill>
              <a:effectLst/>
              <a:latin typeface="+mn-lt"/>
              <a:ea typeface="+mn-ea"/>
              <a:cs typeface="+mn-cs"/>
            </a:rPr>
            <a:t>し</a:t>
          </a:r>
          <a:r>
            <a:rPr lang="ja-JP" altLang="en-US" sz="1300" b="0" i="0" baseline="0">
              <a:solidFill>
                <a:sysClr val="windowText" lastClr="000000"/>
              </a:solidFill>
              <a:effectLst/>
              <a:latin typeface="+mn-lt"/>
              <a:ea typeface="+mn-ea"/>
              <a:cs typeface="+mn-cs"/>
            </a:rPr>
            <a:t>、類似団体平均を</a:t>
          </a:r>
          <a:r>
            <a:rPr lang="en-US" altLang="ja-JP" sz="1300" b="0" i="0" baseline="0">
              <a:solidFill>
                <a:sysClr val="windowText" lastClr="000000"/>
              </a:solidFill>
              <a:effectLst/>
              <a:latin typeface="+mn-lt"/>
              <a:ea typeface="+mn-ea"/>
              <a:cs typeface="+mn-cs"/>
            </a:rPr>
            <a:t>0.3</a:t>
          </a:r>
          <a:r>
            <a:rPr lang="ja-JP" altLang="en-US" sz="1300" b="0" i="0" baseline="0">
              <a:solidFill>
                <a:sysClr val="windowText" lastClr="000000"/>
              </a:solidFill>
              <a:effectLst/>
              <a:latin typeface="+mn-lt"/>
              <a:ea typeface="+mn-ea"/>
              <a:cs typeface="+mn-cs"/>
            </a:rPr>
            <a:t>ポイント上回っている</a:t>
          </a:r>
          <a:r>
            <a:rPr lang="ja-JP" altLang="ja-JP" sz="1300" b="0" i="0" baseline="0">
              <a:solidFill>
                <a:sysClr val="windowText" lastClr="000000"/>
              </a:solidFill>
              <a:effectLst/>
              <a:latin typeface="+mn-lt"/>
              <a:ea typeface="+mn-ea"/>
              <a:cs typeface="+mn-cs"/>
            </a:rPr>
            <a:t>。これは、</a:t>
          </a:r>
          <a:r>
            <a:rPr lang="ja-JP" altLang="en-US" sz="1300" b="0" i="0" baseline="0">
              <a:solidFill>
                <a:sysClr val="windowText" lastClr="000000"/>
              </a:solidFill>
              <a:effectLst/>
              <a:latin typeface="+mn-lt"/>
              <a:ea typeface="+mn-ea"/>
              <a:cs typeface="+mn-cs"/>
            </a:rPr>
            <a:t>保育所等運営事業などの児童福祉費や介護・訓練等給付費事業などの障害福祉費</a:t>
          </a:r>
          <a:r>
            <a:rPr lang="ja-JP" altLang="ja-JP" sz="1300" b="0" i="0" baseline="0">
              <a:solidFill>
                <a:sysClr val="windowText" lastClr="000000"/>
              </a:solidFill>
              <a:effectLst/>
              <a:latin typeface="+mn-lt"/>
              <a:ea typeface="+mn-ea"/>
              <a:cs typeface="+mn-cs"/>
            </a:rPr>
            <a:t>が増加したことなどによ</a:t>
          </a:r>
          <a:r>
            <a:rPr lang="ja-JP" altLang="en-US" sz="1300" b="0" i="0" baseline="0">
              <a:solidFill>
                <a:sysClr val="windowText" lastClr="000000"/>
              </a:solidFill>
              <a:effectLst/>
              <a:latin typeface="+mn-lt"/>
              <a:ea typeface="+mn-ea"/>
              <a:cs typeface="+mn-cs"/>
            </a:rPr>
            <a:t>るもので、</a:t>
          </a:r>
          <a:r>
            <a:rPr lang="ja-JP" altLang="ja-JP" sz="1300" b="0" i="0" baseline="0">
              <a:solidFill>
                <a:sysClr val="windowText" lastClr="000000"/>
              </a:solidFill>
              <a:effectLst/>
              <a:latin typeface="+mn-lt"/>
              <a:ea typeface="+mn-ea"/>
              <a:cs typeface="+mn-cs"/>
            </a:rPr>
            <a:t>今後も扶助費は増加傾向にあると見込まれる。</a:t>
          </a:r>
          <a:endParaRPr lang="ja-JP" altLang="ja-JP" sz="13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76200</xdr:rowOff>
    </xdr:from>
    <xdr:to>
      <xdr:col>7</xdr:col>
      <xdr:colOff>15875</xdr:colOff>
      <xdr:row>57</xdr:row>
      <xdr:rowOff>82550</xdr:rowOff>
    </xdr:to>
    <xdr:cxnSp macro="">
      <xdr:nvCxnSpPr>
        <xdr:cNvPr id="186" name="直線コネクタ 185"/>
        <xdr:cNvCxnSpPr/>
      </xdr:nvCxnSpPr>
      <xdr:spPr>
        <a:xfrm>
          <a:off x="3987800" y="9677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76200</xdr:rowOff>
    </xdr:from>
    <xdr:to>
      <xdr:col>5</xdr:col>
      <xdr:colOff>549275</xdr:colOff>
      <xdr:row>57</xdr:row>
      <xdr:rowOff>44450</xdr:rowOff>
    </xdr:to>
    <xdr:cxnSp macro="">
      <xdr:nvCxnSpPr>
        <xdr:cNvPr id="189" name="直線コネクタ 188"/>
        <xdr:cNvCxnSpPr/>
      </xdr:nvCxnSpPr>
      <xdr:spPr>
        <a:xfrm flipV="1">
          <a:off x="3098800" y="9677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44450</xdr:rowOff>
    </xdr:to>
    <xdr:cxnSp macro="">
      <xdr:nvCxnSpPr>
        <xdr:cNvPr id="192" name="直線コネクタ 191"/>
        <xdr:cNvCxnSpPr/>
      </xdr:nvCxnSpPr>
      <xdr:spPr>
        <a:xfrm>
          <a:off x="2209800" y="976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114300</xdr:rowOff>
    </xdr:from>
    <xdr:to>
      <xdr:col>3</xdr:col>
      <xdr:colOff>142875</xdr:colOff>
      <xdr:row>56</xdr:row>
      <xdr:rowOff>165100</xdr:rowOff>
    </xdr:to>
    <xdr:cxnSp macro="">
      <xdr:nvCxnSpPr>
        <xdr:cNvPr id="195" name="直線コネクタ 194"/>
        <xdr:cNvCxnSpPr/>
      </xdr:nvCxnSpPr>
      <xdr:spPr>
        <a:xfrm>
          <a:off x="1320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31750</xdr:rowOff>
    </xdr:from>
    <xdr:to>
      <xdr:col>7</xdr:col>
      <xdr:colOff>66675</xdr:colOff>
      <xdr:row>57</xdr:row>
      <xdr:rowOff>133350</xdr:rowOff>
    </xdr:to>
    <xdr:sp macro="" textlink="">
      <xdr:nvSpPr>
        <xdr:cNvPr id="205" name="円/楕円 204"/>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3827</xdr:rowOff>
    </xdr:from>
    <xdr:ext cx="762000" cy="259045"/>
    <xdr:sp macro="" textlink="">
      <xdr:nvSpPr>
        <xdr:cNvPr id="206"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25400</xdr:rowOff>
    </xdr:from>
    <xdr:to>
      <xdr:col>5</xdr:col>
      <xdr:colOff>600075</xdr:colOff>
      <xdr:row>56</xdr:row>
      <xdr:rowOff>127000</xdr:rowOff>
    </xdr:to>
    <xdr:sp macro="" textlink="">
      <xdr:nvSpPr>
        <xdr:cNvPr id="207" name="円/楕円 206"/>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137177</xdr:rowOff>
    </xdr:from>
    <xdr:ext cx="736600" cy="259045"/>
    <xdr:sp macro="" textlink="">
      <xdr:nvSpPr>
        <xdr:cNvPr id="208" name="テキスト ボックス 207"/>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165100</xdr:rowOff>
    </xdr:from>
    <xdr:to>
      <xdr:col>4</xdr:col>
      <xdr:colOff>396875</xdr:colOff>
      <xdr:row>57</xdr:row>
      <xdr:rowOff>95250</xdr:rowOff>
    </xdr:to>
    <xdr:sp macro="" textlink="">
      <xdr:nvSpPr>
        <xdr:cNvPr id="209" name="円/楕円 208"/>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210" name="テキスト ボックス 209"/>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1" name="円/楕円 210"/>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2" name="テキスト ボックス 211"/>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63500</xdr:rowOff>
    </xdr:from>
    <xdr:to>
      <xdr:col>1</xdr:col>
      <xdr:colOff>676275</xdr:colOff>
      <xdr:row>56</xdr:row>
      <xdr:rowOff>165100</xdr:rowOff>
    </xdr:to>
    <xdr:sp macro="" textlink="">
      <xdr:nvSpPr>
        <xdr:cNvPr id="213" name="円/楕円 212"/>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149877</xdr:rowOff>
    </xdr:from>
    <xdr:ext cx="762000" cy="259045"/>
    <xdr:sp macro="" textlink="">
      <xdr:nvSpPr>
        <xdr:cNvPr id="214" name="テキスト ボックス 213"/>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介護保険特別会計繰出金など、</a:t>
          </a:r>
          <a:r>
            <a:rPr kumimoji="1" lang="ja-JP" altLang="ja-JP" sz="1300">
              <a:solidFill>
                <a:schemeClr val="dk1"/>
              </a:solidFill>
              <a:effectLst/>
              <a:latin typeface="+mn-lt"/>
              <a:ea typeface="+mn-ea"/>
              <a:cs typeface="+mn-cs"/>
            </a:rPr>
            <a:t>その他の会計への繰出金が依然増加傾向にあり、前年度と比較して</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ポイント高くなっている。今後も経営健全化を進めることにより繰出金の抑制に努め</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66040</xdr:rowOff>
    </xdr:to>
    <xdr:cxnSp macro="">
      <xdr:nvCxnSpPr>
        <xdr:cNvPr id="247" name="直線コネクタ 246"/>
        <xdr:cNvCxnSpPr/>
      </xdr:nvCxnSpPr>
      <xdr:spPr>
        <a:xfrm>
          <a:off x="15671800" y="9613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12700</xdr:rowOff>
    </xdr:to>
    <xdr:cxnSp macro="">
      <xdr:nvCxnSpPr>
        <xdr:cNvPr id="250" name="直線コネクタ 249"/>
        <xdr:cNvCxnSpPr/>
      </xdr:nvCxnSpPr>
      <xdr:spPr>
        <a:xfrm>
          <a:off x="14782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55</xdr:row>
      <xdr:rowOff>161290</xdr:rowOff>
    </xdr:to>
    <xdr:cxnSp macro="">
      <xdr:nvCxnSpPr>
        <xdr:cNvPr id="253" name="直線コネクタ 252"/>
        <xdr:cNvCxnSpPr/>
      </xdr:nvCxnSpPr>
      <xdr:spPr>
        <a:xfrm>
          <a:off x="13893800" y="957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146050</xdr:rowOff>
    </xdr:to>
    <xdr:cxnSp macro="">
      <xdr:nvCxnSpPr>
        <xdr:cNvPr id="256" name="直線コネクタ 255"/>
        <xdr:cNvCxnSpPr/>
      </xdr:nvCxnSpPr>
      <xdr:spPr>
        <a:xfrm>
          <a:off x="13004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66" name="円/楕円 265"/>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67"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8" name="円/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0" name="円/楕円 269"/>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1" name="テキスト ボックス 270"/>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2" name="円/楕円 271"/>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3" name="テキスト ボックス 272"/>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4" name="円/楕円 273"/>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5" name="テキスト ボックス 274"/>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対前年度比</a:t>
          </a:r>
          <a:r>
            <a:rPr lang="en-US" altLang="ja-JP" sz="1300" b="0" i="0" baseline="0">
              <a:solidFill>
                <a:schemeClr val="dk1"/>
              </a:solidFill>
              <a:effectLst/>
              <a:latin typeface="+mn-lt"/>
              <a:ea typeface="+mn-ea"/>
              <a:cs typeface="+mn-cs"/>
            </a:rPr>
            <a:t>1.0</a:t>
          </a:r>
          <a:r>
            <a:rPr lang="ja-JP" altLang="ja-JP" sz="1300" b="0" i="0" baseline="0">
              <a:solidFill>
                <a:schemeClr val="dk1"/>
              </a:solidFill>
              <a:effectLst/>
              <a:latin typeface="+mn-lt"/>
              <a:ea typeface="+mn-ea"/>
              <a:cs typeface="+mn-cs"/>
            </a:rPr>
            <a:t>ポイントの</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となっているが、これは、下水道事業会計への繰出金の</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等によるもの</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今後も経営健全化を進めることにより繰出金の抑制に努めるとともに、各種補助金や負担金の見直しを進め</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50800</xdr:rowOff>
    </xdr:from>
    <xdr:to>
      <xdr:col>24</xdr:col>
      <xdr:colOff>31750</xdr:colOff>
      <xdr:row>34</xdr:row>
      <xdr:rowOff>159657</xdr:rowOff>
    </xdr:to>
    <xdr:cxnSp macro="">
      <xdr:nvCxnSpPr>
        <xdr:cNvPr id="310" name="直線コネクタ 309"/>
        <xdr:cNvCxnSpPr/>
      </xdr:nvCxnSpPr>
      <xdr:spPr>
        <a:xfrm>
          <a:off x="15671800" y="58801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50800</xdr:rowOff>
    </xdr:from>
    <xdr:to>
      <xdr:col>22</xdr:col>
      <xdr:colOff>565150</xdr:colOff>
      <xdr:row>34</xdr:row>
      <xdr:rowOff>137886</xdr:rowOff>
    </xdr:to>
    <xdr:cxnSp macro="">
      <xdr:nvCxnSpPr>
        <xdr:cNvPr id="313" name="直線コネクタ 312"/>
        <xdr:cNvCxnSpPr/>
      </xdr:nvCxnSpPr>
      <xdr:spPr>
        <a:xfrm flipV="1">
          <a:off x="14782800" y="5880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116114</xdr:rowOff>
    </xdr:from>
    <xdr:to>
      <xdr:col>21</xdr:col>
      <xdr:colOff>361950</xdr:colOff>
      <xdr:row>34</xdr:row>
      <xdr:rowOff>137886</xdr:rowOff>
    </xdr:to>
    <xdr:cxnSp macro="">
      <xdr:nvCxnSpPr>
        <xdr:cNvPr id="316" name="直線コネクタ 315"/>
        <xdr:cNvCxnSpPr/>
      </xdr:nvCxnSpPr>
      <xdr:spPr>
        <a:xfrm>
          <a:off x="13893800" y="5945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105228</xdr:rowOff>
    </xdr:from>
    <xdr:to>
      <xdr:col>20</xdr:col>
      <xdr:colOff>158750</xdr:colOff>
      <xdr:row>34</xdr:row>
      <xdr:rowOff>116114</xdr:rowOff>
    </xdr:to>
    <xdr:cxnSp macro="">
      <xdr:nvCxnSpPr>
        <xdr:cNvPr id="319" name="直線コネクタ 318"/>
        <xdr:cNvCxnSpPr/>
      </xdr:nvCxnSpPr>
      <xdr:spPr>
        <a:xfrm>
          <a:off x="13004800" y="5934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108857</xdr:rowOff>
    </xdr:from>
    <xdr:to>
      <xdr:col>24</xdr:col>
      <xdr:colOff>82550</xdr:colOff>
      <xdr:row>35</xdr:row>
      <xdr:rowOff>39007</xdr:rowOff>
    </xdr:to>
    <xdr:sp macro="" textlink="">
      <xdr:nvSpPr>
        <xdr:cNvPr id="329" name="円/楕円 328"/>
        <xdr:cNvSpPr/>
      </xdr:nvSpPr>
      <xdr:spPr>
        <a:xfrm>
          <a:off x="16459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125384</xdr:rowOff>
    </xdr:from>
    <xdr:ext cx="762000" cy="259045"/>
    <xdr:sp macro="" textlink="">
      <xdr:nvSpPr>
        <xdr:cNvPr id="330" name="補助費等該当値テキスト"/>
        <xdr:cNvSpPr txBox="1"/>
      </xdr:nvSpPr>
      <xdr:spPr>
        <a:xfrm>
          <a:off x="16598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0</xdr:rowOff>
    </xdr:from>
    <xdr:to>
      <xdr:col>22</xdr:col>
      <xdr:colOff>615950</xdr:colOff>
      <xdr:row>34</xdr:row>
      <xdr:rowOff>101600</xdr:rowOff>
    </xdr:to>
    <xdr:sp macro="" textlink="">
      <xdr:nvSpPr>
        <xdr:cNvPr id="331" name="円/楕円 330"/>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111777</xdr:rowOff>
    </xdr:from>
    <xdr:ext cx="736600" cy="259045"/>
    <xdr:sp macro="" textlink="">
      <xdr:nvSpPr>
        <xdr:cNvPr id="332" name="テキスト ボックス 331"/>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87086</xdr:rowOff>
    </xdr:from>
    <xdr:to>
      <xdr:col>21</xdr:col>
      <xdr:colOff>412750</xdr:colOff>
      <xdr:row>35</xdr:row>
      <xdr:rowOff>17236</xdr:rowOff>
    </xdr:to>
    <xdr:sp macro="" textlink="">
      <xdr:nvSpPr>
        <xdr:cNvPr id="333" name="円/楕円 332"/>
        <xdr:cNvSpPr/>
      </xdr:nvSpPr>
      <xdr:spPr>
        <a:xfrm>
          <a:off x="14732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27413</xdr:rowOff>
    </xdr:from>
    <xdr:ext cx="762000" cy="259045"/>
    <xdr:sp macro="" textlink="">
      <xdr:nvSpPr>
        <xdr:cNvPr id="334" name="テキスト ボックス 333"/>
        <xdr:cNvSpPr txBox="1"/>
      </xdr:nvSpPr>
      <xdr:spPr>
        <a:xfrm>
          <a:off x="14401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65314</xdr:rowOff>
    </xdr:from>
    <xdr:to>
      <xdr:col>20</xdr:col>
      <xdr:colOff>209550</xdr:colOff>
      <xdr:row>34</xdr:row>
      <xdr:rowOff>166914</xdr:rowOff>
    </xdr:to>
    <xdr:sp macro="" textlink="">
      <xdr:nvSpPr>
        <xdr:cNvPr id="335" name="円/楕円 334"/>
        <xdr:cNvSpPr/>
      </xdr:nvSpPr>
      <xdr:spPr>
        <a:xfrm>
          <a:off x="13843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5641</xdr:rowOff>
    </xdr:from>
    <xdr:ext cx="762000" cy="259045"/>
    <xdr:sp macro="" textlink="">
      <xdr:nvSpPr>
        <xdr:cNvPr id="336" name="テキスト ボックス 335"/>
        <xdr:cNvSpPr txBox="1"/>
      </xdr:nvSpPr>
      <xdr:spPr>
        <a:xfrm>
          <a:off x="13512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54428</xdr:rowOff>
    </xdr:from>
    <xdr:to>
      <xdr:col>19</xdr:col>
      <xdr:colOff>6350</xdr:colOff>
      <xdr:row>34</xdr:row>
      <xdr:rowOff>156028</xdr:rowOff>
    </xdr:to>
    <xdr:sp macro="" textlink="">
      <xdr:nvSpPr>
        <xdr:cNvPr id="337" name="円/楕円 336"/>
        <xdr:cNvSpPr/>
      </xdr:nvSpPr>
      <xdr:spPr>
        <a:xfrm>
          <a:off x="12954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166205</xdr:rowOff>
    </xdr:from>
    <xdr:ext cx="762000" cy="259045"/>
    <xdr:sp macro="" textlink="">
      <xdr:nvSpPr>
        <xdr:cNvPr id="338" name="テキスト ボックス 337"/>
        <xdr:cNvSpPr txBox="1"/>
      </xdr:nvSpPr>
      <xdr:spPr>
        <a:xfrm>
          <a:off x="12623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依然類似団体平均より高くなっているものの、対前年度比</a:t>
          </a:r>
          <a:r>
            <a:rPr lang="en-US" altLang="ja-JP" sz="1300" b="0" i="0" baseline="0">
              <a:solidFill>
                <a:schemeClr val="dk1"/>
              </a:solidFill>
              <a:effectLst/>
              <a:latin typeface="+mn-lt"/>
              <a:ea typeface="+mn-ea"/>
              <a:cs typeface="+mn-cs"/>
            </a:rPr>
            <a:t>0.5</a:t>
          </a:r>
          <a:r>
            <a:rPr lang="ja-JP" altLang="ja-JP" sz="1300" b="0" i="0" baseline="0">
              <a:solidFill>
                <a:schemeClr val="dk1"/>
              </a:solidFill>
              <a:effectLst/>
              <a:latin typeface="+mn-lt"/>
              <a:ea typeface="+mn-ea"/>
              <a:cs typeface="+mn-cs"/>
            </a:rPr>
            <a:t>ポイント改善している。主な要因としては、償還が進み地方債</a:t>
          </a:r>
          <a:r>
            <a:rPr lang="ja-JP" altLang="en-US" sz="1300" b="0" i="0" baseline="0">
              <a:solidFill>
                <a:schemeClr val="dk1"/>
              </a:solidFill>
              <a:effectLst/>
              <a:latin typeface="+mn-lt"/>
              <a:ea typeface="+mn-ea"/>
              <a:cs typeface="+mn-cs"/>
            </a:rPr>
            <a:t>残高</a:t>
          </a:r>
          <a:r>
            <a:rPr lang="ja-JP" altLang="ja-JP" sz="1300" b="0" i="0" baseline="0">
              <a:solidFill>
                <a:schemeClr val="dk1"/>
              </a:solidFill>
              <a:effectLst/>
              <a:latin typeface="+mn-lt"/>
              <a:ea typeface="+mn-ea"/>
              <a:cs typeface="+mn-cs"/>
            </a:rPr>
            <a:t>が減少</a:t>
          </a:r>
          <a:r>
            <a:rPr lang="ja-JP" altLang="ja-JP" sz="1300" b="0" i="0" baseline="0">
              <a:solidFill>
                <a:sysClr val="windowText" lastClr="000000"/>
              </a:solidFill>
              <a:effectLst/>
              <a:latin typeface="+mn-lt"/>
              <a:ea typeface="+mn-ea"/>
              <a:cs typeface="+mn-cs"/>
            </a:rPr>
            <a:t>したことや金利が低利で推移していることが挙げられる。今後もプライマリーバランスに留意しながら、地方債の新規発行の抑制に努め公債費の削減を図る。</a:t>
          </a:r>
          <a:endParaRPr lang="ja-JP" altLang="ja-JP" sz="13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149861</xdr:rowOff>
    </xdr:from>
    <xdr:to>
      <xdr:col>7</xdr:col>
      <xdr:colOff>15875</xdr:colOff>
      <xdr:row>79</xdr:row>
      <xdr:rowOff>16511</xdr:rowOff>
    </xdr:to>
    <xdr:cxnSp macro="">
      <xdr:nvCxnSpPr>
        <xdr:cNvPr id="371" name="直線コネクタ 370"/>
        <xdr:cNvCxnSpPr/>
      </xdr:nvCxnSpPr>
      <xdr:spPr>
        <a:xfrm flipV="1">
          <a:off x="3987800" y="135229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2"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16511</xdr:rowOff>
    </xdr:from>
    <xdr:to>
      <xdr:col>5</xdr:col>
      <xdr:colOff>549275</xdr:colOff>
      <xdr:row>79</xdr:row>
      <xdr:rowOff>146050</xdr:rowOff>
    </xdr:to>
    <xdr:cxnSp macro="">
      <xdr:nvCxnSpPr>
        <xdr:cNvPr id="374" name="直線コネクタ 373"/>
        <xdr:cNvCxnSpPr/>
      </xdr:nvCxnSpPr>
      <xdr:spPr>
        <a:xfrm flipV="1">
          <a:off x="3098800" y="135610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146050</xdr:rowOff>
    </xdr:from>
    <xdr:to>
      <xdr:col>4</xdr:col>
      <xdr:colOff>346075</xdr:colOff>
      <xdr:row>79</xdr:row>
      <xdr:rowOff>168911</xdr:rowOff>
    </xdr:to>
    <xdr:cxnSp macro="">
      <xdr:nvCxnSpPr>
        <xdr:cNvPr id="377" name="直線コネクタ 376"/>
        <xdr:cNvCxnSpPr/>
      </xdr:nvCxnSpPr>
      <xdr:spPr>
        <a:xfrm flipV="1">
          <a:off x="2209800" y="13690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168911</xdr:rowOff>
    </xdr:from>
    <xdr:to>
      <xdr:col>3</xdr:col>
      <xdr:colOff>142875</xdr:colOff>
      <xdr:row>80</xdr:row>
      <xdr:rowOff>50800</xdr:rowOff>
    </xdr:to>
    <xdr:cxnSp macro="">
      <xdr:nvCxnSpPr>
        <xdr:cNvPr id="380" name="直線コネクタ 379"/>
        <xdr:cNvCxnSpPr/>
      </xdr:nvCxnSpPr>
      <xdr:spPr>
        <a:xfrm flipV="1">
          <a:off x="1320800" y="13713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384" name="テキスト ボックス 38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90" name="円/楕円 389"/>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71138</xdr:rowOff>
    </xdr:from>
    <xdr:ext cx="762000" cy="259045"/>
    <xdr:sp macro="" textlink="">
      <xdr:nvSpPr>
        <xdr:cNvPr id="391"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137161</xdr:rowOff>
    </xdr:from>
    <xdr:to>
      <xdr:col>5</xdr:col>
      <xdr:colOff>600075</xdr:colOff>
      <xdr:row>79</xdr:row>
      <xdr:rowOff>67311</xdr:rowOff>
    </xdr:to>
    <xdr:sp macro="" textlink="">
      <xdr:nvSpPr>
        <xdr:cNvPr id="392" name="円/楕円 391"/>
        <xdr:cNvSpPr/>
      </xdr:nvSpPr>
      <xdr:spPr>
        <a:xfrm>
          <a:off x="3937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52088</xdr:rowOff>
    </xdr:from>
    <xdr:ext cx="736600" cy="259045"/>
    <xdr:sp macro="" textlink="">
      <xdr:nvSpPr>
        <xdr:cNvPr id="393" name="テキスト ボックス 392"/>
        <xdr:cNvSpPr txBox="1"/>
      </xdr:nvSpPr>
      <xdr:spPr>
        <a:xfrm>
          <a:off x="3606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95250</xdr:rowOff>
    </xdr:from>
    <xdr:to>
      <xdr:col>4</xdr:col>
      <xdr:colOff>396875</xdr:colOff>
      <xdr:row>80</xdr:row>
      <xdr:rowOff>25400</xdr:rowOff>
    </xdr:to>
    <xdr:sp macro="" textlink="">
      <xdr:nvSpPr>
        <xdr:cNvPr id="394" name="円/楕円 393"/>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10177</xdr:rowOff>
    </xdr:from>
    <xdr:ext cx="762000" cy="259045"/>
    <xdr:sp macro="" textlink="">
      <xdr:nvSpPr>
        <xdr:cNvPr id="395" name="テキスト ボックス 394"/>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118111</xdr:rowOff>
    </xdr:from>
    <xdr:to>
      <xdr:col>3</xdr:col>
      <xdr:colOff>193675</xdr:colOff>
      <xdr:row>80</xdr:row>
      <xdr:rowOff>48261</xdr:rowOff>
    </xdr:to>
    <xdr:sp macro="" textlink="">
      <xdr:nvSpPr>
        <xdr:cNvPr id="396" name="円/楕円 395"/>
        <xdr:cNvSpPr/>
      </xdr:nvSpPr>
      <xdr:spPr>
        <a:xfrm>
          <a:off x="2159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33038</xdr:rowOff>
    </xdr:from>
    <xdr:ext cx="762000" cy="259045"/>
    <xdr:sp macro="" textlink="">
      <xdr:nvSpPr>
        <xdr:cNvPr id="397" name="テキスト ボックス 396"/>
        <xdr:cNvSpPr txBox="1"/>
      </xdr:nvSpPr>
      <xdr:spPr>
        <a:xfrm>
          <a:off x="1828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0</xdr:rowOff>
    </xdr:from>
    <xdr:to>
      <xdr:col>1</xdr:col>
      <xdr:colOff>676275</xdr:colOff>
      <xdr:row>80</xdr:row>
      <xdr:rowOff>101600</xdr:rowOff>
    </xdr:to>
    <xdr:sp macro="" textlink="">
      <xdr:nvSpPr>
        <xdr:cNvPr id="398" name="円/楕円 397"/>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86377</xdr:rowOff>
    </xdr:from>
    <xdr:ext cx="762000" cy="259045"/>
    <xdr:sp macro="" textlink="">
      <xdr:nvSpPr>
        <xdr:cNvPr id="399" name="テキスト ボックス 398"/>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前年度に比べ</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高く</a:t>
          </a:r>
          <a:r>
            <a:rPr kumimoji="1" lang="ja-JP" altLang="ja-JP" sz="1300">
              <a:solidFill>
                <a:schemeClr val="dk1"/>
              </a:solidFill>
              <a:effectLst/>
              <a:latin typeface="+mn-lt"/>
              <a:ea typeface="+mn-ea"/>
              <a:cs typeface="+mn-cs"/>
            </a:rPr>
            <a:t>なっている。</a:t>
          </a:r>
          <a:r>
            <a:rPr kumimoji="1" lang="ja-JP" altLang="en-US" sz="1300">
              <a:solidFill>
                <a:schemeClr val="dk1"/>
              </a:solidFill>
              <a:effectLst/>
              <a:latin typeface="+mn-lt"/>
              <a:ea typeface="+mn-ea"/>
              <a:cs typeface="+mn-cs"/>
            </a:rPr>
            <a:t>これは、平成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年度に地方消費税交付金が大幅に増加し、一時的に減となったことに対する反動と、児童福祉費や障害福祉費などの</a:t>
          </a:r>
          <a:r>
            <a:rPr kumimoji="1" lang="ja-JP" altLang="ja-JP" sz="1300">
              <a:solidFill>
                <a:schemeClr val="dk1"/>
              </a:solidFill>
              <a:effectLst/>
              <a:latin typeface="+mn-lt"/>
              <a:ea typeface="+mn-ea"/>
              <a:cs typeface="+mn-cs"/>
            </a:rPr>
            <a:t>扶助費が増加の一途をたどっている</a:t>
          </a:r>
          <a:r>
            <a:rPr kumimoji="1" lang="ja-JP" altLang="en-US" sz="1300">
              <a:solidFill>
                <a:schemeClr val="dk1"/>
              </a:solidFill>
              <a:effectLst/>
              <a:latin typeface="+mn-lt"/>
              <a:ea typeface="+mn-ea"/>
              <a:cs typeface="+mn-cs"/>
            </a:rPr>
            <a:t>ことが要因</a:t>
          </a:r>
          <a:r>
            <a:rPr kumimoji="1" lang="ja-JP" altLang="ja-JP" sz="1300">
              <a:solidFill>
                <a:schemeClr val="dk1"/>
              </a:solidFill>
              <a:effectLst/>
              <a:latin typeface="+mn-lt"/>
              <a:ea typeface="+mn-ea"/>
              <a:cs typeface="+mn-cs"/>
            </a:rPr>
            <a:t>であり、</a:t>
          </a:r>
          <a:r>
            <a:rPr kumimoji="1" lang="ja-JP" altLang="en-US" sz="1300">
              <a:solidFill>
                <a:schemeClr val="dk1"/>
              </a:solidFill>
              <a:effectLst/>
              <a:latin typeface="+mn-lt"/>
              <a:ea typeface="+mn-ea"/>
              <a:cs typeface="+mn-cs"/>
            </a:rPr>
            <a:t>加えて</a:t>
          </a:r>
          <a:r>
            <a:rPr kumimoji="1" lang="ja-JP" altLang="ja-JP" sz="1300">
              <a:solidFill>
                <a:schemeClr val="dk1"/>
              </a:solidFill>
              <a:effectLst/>
              <a:latin typeface="+mn-lt"/>
              <a:ea typeface="+mn-ea"/>
              <a:cs typeface="+mn-cs"/>
            </a:rPr>
            <a:t>物件費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も増加傾向にあることから、今後も積極的に行政改革</a:t>
          </a:r>
          <a:r>
            <a:rPr kumimoji="1" lang="ja-JP" altLang="en-US" sz="1300">
              <a:solidFill>
                <a:schemeClr val="dk1"/>
              </a:solidFill>
              <a:effectLst/>
              <a:latin typeface="+mn-lt"/>
              <a:ea typeface="+mn-ea"/>
              <a:cs typeface="+mn-cs"/>
            </a:rPr>
            <a:t>の推進</a:t>
          </a:r>
          <a:r>
            <a:rPr kumimoji="1" lang="ja-JP" altLang="ja-JP" sz="1300">
              <a:solidFill>
                <a:schemeClr val="dk1"/>
              </a:solidFill>
              <a:effectLst/>
              <a:latin typeface="+mn-lt"/>
              <a:ea typeface="+mn-ea"/>
              <a:cs typeface="+mn-cs"/>
            </a:rPr>
            <a:t>に努め</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30987</xdr:rowOff>
    </xdr:from>
    <xdr:to>
      <xdr:col>24</xdr:col>
      <xdr:colOff>31750</xdr:colOff>
      <xdr:row>77</xdr:row>
      <xdr:rowOff>1270</xdr:rowOff>
    </xdr:to>
    <xdr:cxnSp macro="">
      <xdr:nvCxnSpPr>
        <xdr:cNvPr id="430" name="直線コネクタ 429"/>
        <xdr:cNvCxnSpPr/>
      </xdr:nvCxnSpPr>
      <xdr:spPr>
        <a:xfrm>
          <a:off x="15671800" y="13061187"/>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31"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30987</xdr:rowOff>
    </xdr:from>
    <xdr:to>
      <xdr:col>22</xdr:col>
      <xdr:colOff>565150</xdr:colOff>
      <xdr:row>76</xdr:row>
      <xdr:rowOff>168148</xdr:rowOff>
    </xdr:to>
    <xdr:cxnSp macro="">
      <xdr:nvCxnSpPr>
        <xdr:cNvPr id="433" name="直線コネクタ 432"/>
        <xdr:cNvCxnSpPr/>
      </xdr:nvCxnSpPr>
      <xdr:spPr>
        <a:xfrm flipV="1">
          <a:off x="14782800" y="1306118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35" name="テキスト ボックス 434"/>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76</xdr:row>
      <xdr:rowOff>168148</xdr:rowOff>
    </xdr:to>
    <xdr:cxnSp macro="">
      <xdr:nvCxnSpPr>
        <xdr:cNvPr id="436" name="直線コネクタ 435"/>
        <xdr:cNvCxnSpPr/>
      </xdr:nvCxnSpPr>
      <xdr:spPr>
        <a:xfrm>
          <a:off x="13893800" y="131343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49276</xdr:rowOff>
    </xdr:from>
    <xdr:to>
      <xdr:col>20</xdr:col>
      <xdr:colOff>158750</xdr:colOff>
      <xdr:row>76</xdr:row>
      <xdr:rowOff>104139</xdr:rowOff>
    </xdr:to>
    <xdr:cxnSp macro="">
      <xdr:nvCxnSpPr>
        <xdr:cNvPr id="439" name="直線コネクタ 438"/>
        <xdr:cNvCxnSpPr/>
      </xdr:nvCxnSpPr>
      <xdr:spPr>
        <a:xfrm>
          <a:off x="13004800" y="130794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3" name="テキスト ボックス 442"/>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9" name="円/楕円 448"/>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50"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151637</xdr:rowOff>
    </xdr:from>
    <xdr:to>
      <xdr:col>22</xdr:col>
      <xdr:colOff>615950</xdr:colOff>
      <xdr:row>76</xdr:row>
      <xdr:rowOff>81787</xdr:rowOff>
    </xdr:to>
    <xdr:sp macro="" textlink="">
      <xdr:nvSpPr>
        <xdr:cNvPr id="451" name="円/楕円 450"/>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52" name="テキスト ボックス 451"/>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117348</xdr:rowOff>
    </xdr:from>
    <xdr:to>
      <xdr:col>21</xdr:col>
      <xdr:colOff>412750</xdr:colOff>
      <xdr:row>77</xdr:row>
      <xdr:rowOff>47498</xdr:rowOff>
    </xdr:to>
    <xdr:sp macro="" textlink="">
      <xdr:nvSpPr>
        <xdr:cNvPr id="453" name="円/楕円 452"/>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54" name="テキスト ボックス 453"/>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5" name="円/楕円 454"/>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56" name="テキスト ボックス 455"/>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169926</xdr:rowOff>
    </xdr:from>
    <xdr:to>
      <xdr:col>19</xdr:col>
      <xdr:colOff>6350</xdr:colOff>
      <xdr:row>76</xdr:row>
      <xdr:rowOff>100076</xdr:rowOff>
    </xdr:to>
    <xdr:sp macro="" textlink="">
      <xdr:nvSpPr>
        <xdr:cNvPr id="457" name="円/楕円 456"/>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110253</xdr:rowOff>
    </xdr:from>
    <xdr:ext cx="762000" cy="259045"/>
    <xdr:sp macro="" textlink="">
      <xdr:nvSpPr>
        <xdr:cNvPr id="458" name="テキスト ボックス 457"/>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大分県大分市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26492</xdr:rowOff>
    </xdr:from>
    <xdr:to>
      <xdr:col>4</xdr:col>
      <xdr:colOff>1117600</xdr:colOff>
      <xdr:row>18</xdr:row>
      <xdr:rowOff>60965</xdr:rowOff>
    </xdr:to>
    <xdr:cxnSp macro="">
      <xdr:nvCxnSpPr>
        <xdr:cNvPr id="48" name="直線コネクタ 47"/>
        <xdr:cNvCxnSpPr/>
      </xdr:nvCxnSpPr>
      <xdr:spPr bwMode="auto">
        <a:xfrm>
          <a:off x="5003800" y="3160217"/>
          <a:ext cx="6477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26492</xdr:rowOff>
    </xdr:from>
    <xdr:to>
      <xdr:col>4</xdr:col>
      <xdr:colOff>469900</xdr:colOff>
      <xdr:row>18</xdr:row>
      <xdr:rowOff>39843</xdr:rowOff>
    </xdr:to>
    <xdr:cxnSp macro="">
      <xdr:nvCxnSpPr>
        <xdr:cNvPr id="51" name="直線コネクタ 50"/>
        <xdr:cNvCxnSpPr/>
      </xdr:nvCxnSpPr>
      <xdr:spPr bwMode="auto">
        <a:xfrm flipV="1">
          <a:off x="4305300" y="3160217"/>
          <a:ext cx="698500" cy="13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39843</xdr:rowOff>
    </xdr:from>
    <xdr:to>
      <xdr:col>3</xdr:col>
      <xdr:colOff>904875</xdr:colOff>
      <xdr:row>18</xdr:row>
      <xdr:rowOff>65491</xdr:rowOff>
    </xdr:to>
    <xdr:cxnSp macro="">
      <xdr:nvCxnSpPr>
        <xdr:cNvPr id="54" name="直線コネクタ 53"/>
        <xdr:cNvCxnSpPr/>
      </xdr:nvCxnSpPr>
      <xdr:spPr bwMode="auto">
        <a:xfrm flipV="1">
          <a:off x="3606800" y="3173568"/>
          <a:ext cx="698500" cy="25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159583</xdr:rowOff>
    </xdr:from>
    <xdr:to>
      <xdr:col>3</xdr:col>
      <xdr:colOff>206375</xdr:colOff>
      <xdr:row>18</xdr:row>
      <xdr:rowOff>65491</xdr:rowOff>
    </xdr:to>
    <xdr:cxnSp macro="">
      <xdr:nvCxnSpPr>
        <xdr:cNvPr id="57" name="直線コネクタ 56"/>
        <xdr:cNvCxnSpPr/>
      </xdr:nvCxnSpPr>
      <xdr:spPr bwMode="auto">
        <a:xfrm>
          <a:off x="2908300" y="3121858"/>
          <a:ext cx="698500" cy="77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10165</xdr:rowOff>
    </xdr:from>
    <xdr:to>
      <xdr:col>5</xdr:col>
      <xdr:colOff>34925</xdr:colOff>
      <xdr:row>18</xdr:row>
      <xdr:rowOff>111765</xdr:rowOff>
    </xdr:to>
    <xdr:sp macro="" textlink="">
      <xdr:nvSpPr>
        <xdr:cNvPr id="67" name="円/楕円 66"/>
        <xdr:cNvSpPr/>
      </xdr:nvSpPr>
      <xdr:spPr bwMode="auto">
        <a:xfrm>
          <a:off x="5600700" y="314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153692</xdr:rowOff>
    </xdr:from>
    <xdr:ext cx="762000" cy="259045"/>
    <xdr:sp macro="" textlink="">
      <xdr:nvSpPr>
        <xdr:cNvPr id="68" name="人口1人当たり決算額の推移該当値テキスト130"/>
        <xdr:cNvSpPr txBox="1"/>
      </xdr:nvSpPr>
      <xdr:spPr>
        <a:xfrm>
          <a:off x="5740400" y="311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56,236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147142</xdr:rowOff>
    </xdr:from>
    <xdr:to>
      <xdr:col>4</xdr:col>
      <xdr:colOff>520700</xdr:colOff>
      <xdr:row>18</xdr:row>
      <xdr:rowOff>77292</xdr:rowOff>
    </xdr:to>
    <xdr:sp macro="" textlink="">
      <xdr:nvSpPr>
        <xdr:cNvPr id="69" name="円/楕円 68"/>
        <xdr:cNvSpPr/>
      </xdr:nvSpPr>
      <xdr:spPr bwMode="auto">
        <a:xfrm>
          <a:off x="4953000" y="310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62069</xdr:rowOff>
    </xdr:from>
    <xdr:ext cx="736600" cy="259045"/>
    <xdr:sp macro="" textlink="">
      <xdr:nvSpPr>
        <xdr:cNvPr id="70" name="テキスト ボックス 69"/>
        <xdr:cNvSpPr txBox="1"/>
      </xdr:nvSpPr>
      <xdr:spPr>
        <a:xfrm>
          <a:off x="4622800" y="3195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160493</xdr:rowOff>
    </xdr:from>
    <xdr:to>
      <xdr:col>3</xdr:col>
      <xdr:colOff>955675</xdr:colOff>
      <xdr:row>18</xdr:row>
      <xdr:rowOff>90643</xdr:rowOff>
    </xdr:to>
    <xdr:sp macro="" textlink="">
      <xdr:nvSpPr>
        <xdr:cNvPr id="71" name="円/楕円 70"/>
        <xdr:cNvSpPr/>
      </xdr:nvSpPr>
      <xdr:spPr bwMode="auto">
        <a:xfrm>
          <a:off x="4254500" y="312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75420</xdr:rowOff>
    </xdr:from>
    <xdr:ext cx="762000" cy="259045"/>
    <xdr:sp macro="" textlink="">
      <xdr:nvSpPr>
        <xdr:cNvPr id="72" name="テキスト ボックス 71"/>
        <xdr:cNvSpPr txBox="1"/>
      </xdr:nvSpPr>
      <xdr:spPr>
        <a:xfrm>
          <a:off x="3924300" y="320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56,698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14691</xdr:rowOff>
    </xdr:from>
    <xdr:to>
      <xdr:col>3</xdr:col>
      <xdr:colOff>257175</xdr:colOff>
      <xdr:row>18</xdr:row>
      <xdr:rowOff>116291</xdr:rowOff>
    </xdr:to>
    <xdr:sp macro="" textlink="">
      <xdr:nvSpPr>
        <xdr:cNvPr id="73" name="円/楕円 72"/>
        <xdr:cNvSpPr/>
      </xdr:nvSpPr>
      <xdr:spPr bwMode="auto">
        <a:xfrm>
          <a:off x="3556000" y="3148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101068</xdr:rowOff>
    </xdr:from>
    <xdr:ext cx="762000" cy="259045"/>
    <xdr:sp macro="" textlink="">
      <xdr:nvSpPr>
        <xdr:cNvPr id="74" name="テキスト ボックス 73"/>
        <xdr:cNvSpPr txBox="1"/>
      </xdr:nvSpPr>
      <xdr:spPr>
        <a:xfrm>
          <a:off x="3225800" y="32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56,137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108783</xdr:rowOff>
    </xdr:from>
    <xdr:to>
      <xdr:col>2</xdr:col>
      <xdr:colOff>692150</xdr:colOff>
      <xdr:row>18</xdr:row>
      <xdr:rowOff>38933</xdr:rowOff>
    </xdr:to>
    <xdr:sp macro="" textlink="">
      <xdr:nvSpPr>
        <xdr:cNvPr id="75" name="円/楕円 74"/>
        <xdr:cNvSpPr/>
      </xdr:nvSpPr>
      <xdr:spPr bwMode="auto">
        <a:xfrm>
          <a:off x="2857500" y="307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23710</xdr:rowOff>
    </xdr:from>
    <xdr:ext cx="762000" cy="259045"/>
    <xdr:sp macro="" textlink="">
      <xdr:nvSpPr>
        <xdr:cNvPr id="76" name="テキスト ボックス 75"/>
        <xdr:cNvSpPr txBox="1"/>
      </xdr:nvSpPr>
      <xdr:spPr>
        <a:xfrm>
          <a:off x="2527300" y="315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21296</xdr:rowOff>
    </xdr:from>
    <xdr:to>
      <xdr:col>4</xdr:col>
      <xdr:colOff>1117600</xdr:colOff>
      <xdr:row>36</xdr:row>
      <xdr:rowOff>76662</xdr:rowOff>
    </xdr:to>
    <xdr:cxnSp macro="">
      <xdr:nvCxnSpPr>
        <xdr:cNvPr id="108" name="直線コネクタ 107"/>
        <xdr:cNvCxnSpPr/>
      </xdr:nvCxnSpPr>
      <xdr:spPr bwMode="auto">
        <a:xfrm>
          <a:off x="5003800" y="6974546"/>
          <a:ext cx="647700" cy="55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6573</xdr:rowOff>
    </xdr:from>
    <xdr:to>
      <xdr:col>4</xdr:col>
      <xdr:colOff>469900</xdr:colOff>
      <xdr:row>36</xdr:row>
      <xdr:rowOff>21296</xdr:rowOff>
    </xdr:to>
    <xdr:cxnSp macro="">
      <xdr:nvCxnSpPr>
        <xdr:cNvPr id="111" name="直線コネクタ 110"/>
        <xdr:cNvCxnSpPr/>
      </xdr:nvCxnSpPr>
      <xdr:spPr bwMode="auto">
        <a:xfrm>
          <a:off x="4305300" y="6959823"/>
          <a:ext cx="698500" cy="14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283500</xdr:rowOff>
    </xdr:from>
    <xdr:to>
      <xdr:col>3</xdr:col>
      <xdr:colOff>904875</xdr:colOff>
      <xdr:row>36</xdr:row>
      <xdr:rowOff>6573</xdr:rowOff>
    </xdr:to>
    <xdr:cxnSp macro="">
      <xdr:nvCxnSpPr>
        <xdr:cNvPr id="114" name="直線コネクタ 113"/>
        <xdr:cNvCxnSpPr/>
      </xdr:nvCxnSpPr>
      <xdr:spPr bwMode="auto">
        <a:xfrm>
          <a:off x="3606800" y="6893850"/>
          <a:ext cx="698500" cy="65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136098</xdr:rowOff>
    </xdr:from>
    <xdr:to>
      <xdr:col>3</xdr:col>
      <xdr:colOff>206375</xdr:colOff>
      <xdr:row>35</xdr:row>
      <xdr:rowOff>283500</xdr:rowOff>
    </xdr:to>
    <xdr:cxnSp macro="">
      <xdr:nvCxnSpPr>
        <xdr:cNvPr id="117" name="直線コネクタ 116"/>
        <xdr:cNvCxnSpPr/>
      </xdr:nvCxnSpPr>
      <xdr:spPr bwMode="auto">
        <a:xfrm>
          <a:off x="2908300" y="6746448"/>
          <a:ext cx="698500" cy="147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245925</xdr:rowOff>
    </xdr:from>
    <xdr:ext cx="762000" cy="259045"/>
    <xdr:sp macro="" textlink="">
      <xdr:nvSpPr>
        <xdr:cNvPr id="121" name="テキスト ボックス 120"/>
        <xdr:cNvSpPr txBox="1"/>
      </xdr:nvSpPr>
      <xdr:spPr>
        <a:xfrm>
          <a:off x="25273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25862</xdr:rowOff>
    </xdr:from>
    <xdr:to>
      <xdr:col>5</xdr:col>
      <xdr:colOff>34925</xdr:colOff>
      <xdr:row>36</xdr:row>
      <xdr:rowOff>127462</xdr:rowOff>
    </xdr:to>
    <xdr:sp macro="" textlink="">
      <xdr:nvSpPr>
        <xdr:cNvPr id="127" name="円/楕円 126"/>
        <xdr:cNvSpPr/>
      </xdr:nvSpPr>
      <xdr:spPr bwMode="auto">
        <a:xfrm>
          <a:off x="5600700" y="697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340839</xdr:rowOff>
    </xdr:from>
    <xdr:ext cx="762000" cy="259045"/>
    <xdr:sp macro="" textlink="">
      <xdr:nvSpPr>
        <xdr:cNvPr id="128" name="人口1人当たり決算額の推移該当値テキスト445"/>
        <xdr:cNvSpPr txBox="1"/>
      </xdr:nvSpPr>
      <xdr:spPr>
        <a:xfrm>
          <a:off x="5740400" y="695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313396</xdr:rowOff>
    </xdr:from>
    <xdr:to>
      <xdr:col>4</xdr:col>
      <xdr:colOff>520700</xdr:colOff>
      <xdr:row>36</xdr:row>
      <xdr:rowOff>72096</xdr:rowOff>
    </xdr:to>
    <xdr:sp macro="" textlink="">
      <xdr:nvSpPr>
        <xdr:cNvPr id="129" name="円/楕円 128"/>
        <xdr:cNvSpPr/>
      </xdr:nvSpPr>
      <xdr:spPr bwMode="auto">
        <a:xfrm>
          <a:off x="4953000" y="692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56873</xdr:rowOff>
    </xdr:from>
    <xdr:ext cx="736600" cy="259045"/>
    <xdr:sp macro="" textlink="">
      <xdr:nvSpPr>
        <xdr:cNvPr id="130" name="テキスト ボックス 129"/>
        <xdr:cNvSpPr txBox="1"/>
      </xdr:nvSpPr>
      <xdr:spPr>
        <a:xfrm>
          <a:off x="4622800" y="7010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298673</xdr:rowOff>
    </xdr:from>
    <xdr:to>
      <xdr:col>3</xdr:col>
      <xdr:colOff>955675</xdr:colOff>
      <xdr:row>36</xdr:row>
      <xdr:rowOff>57373</xdr:rowOff>
    </xdr:to>
    <xdr:sp macro="" textlink="">
      <xdr:nvSpPr>
        <xdr:cNvPr id="131" name="円/楕円 130"/>
        <xdr:cNvSpPr/>
      </xdr:nvSpPr>
      <xdr:spPr bwMode="auto">
        <a:xfrm>
          <a:off x="4254500" y="6909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42150</xdr:rowOff>
    </xdr:from>
    <xdr:ext cx="762000" cy="259045"/>
    <xdr:sp macro="" textlink="">
      <xdr:nvSpPr>
        <xdr:cNvPr id="132" name="テキスト ボックス 131"/>
        <xdr:cNvSpPr txBox="1"/>
      </xdr:nvSpPr>
      <xdr:spPr>
        <a:xfrm>
          <a:off x="3924300" y="699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232700</xdr:rowOff>
    </xdr:from>
    <xdr:to>
      <xdr:col>3</xdr:col>
      <xdr:colOff>257175</xdr:colOff>
      <xdr:row>35</xdr:row>
      <xdr:rowOff>334300</xdr:rowOff>
    </xdr:to>
    <xdr:sp macro="" textlink="">
      <xdr:nvSpPr>
        <xdr:cNvPr id="133" name="円/楕円 132"/>
        <xdr:cNvSpPr/>
      </xdr:nvSpPr>
      <xdr:spPr bwMode="auto">
        <a:xfrm>
          <a:off x="3556000" y="684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319077</xdr:rowOff>
    </xdr:from>
    <xdr:ext cx="762000" cy="259045"/>
    <xdr:sp macro="" textlink="">
      <xdr:nvSpPr>
        <xdr:cNvPr id="134" name="テキスト ボックス 133"/>
        <xdr:cNvSpPr txBox="1"/>
      </xdr:nvSpPr>
      <xdr:spPr>
        <a:xfrm>
          <a:off x="3225800" y="69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85298</xdr:rowOff>
    </xdr:from>
    <xdr:to>
      <xdr:col>2</xdr:col>
      <xdr:colOff>692150</xdr:colOff>
      <xdr:row>35</xdr:row>
      <xdr:rowOff>186898</xdr:rowOff>
    </xdr:to>
    <xdr:sp macro="" textlink="">
      <xdr:nvSpPr>
        <xdr:cNvPr id="135" name="円/楕円 134"/>
        <xdr:cNvSpPr/>
      </xdr:nvSpPr>
      <xdr:spPr bwMode="auto">
        <a:xfrm>
          <a:off x="2857500" y="669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197075</xdr:rowOff>
    </xdr:from>
    <xdr:ext cx="762000" cy="259045"/>
    <xdr:sp macro="" textlink="">
      <xdr:nvSpPr>
        <xdr:cNvPr id="136" name="テキスト ボックス 135"/>
        <xdr:cNvSpPr txBox="1"/>
      </xdr:nvSpPr>
      <xdr:spPr>
        <a:xfrm>
          <a:off x="2527300" y="646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479,726
476,957
502.39
175,801,939
170,685,235
4,536,966
98,661,947
176,923,900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19037</xdr:rowOff>
    </xdr:from>
    <xdr:to>
      <xdr:col>6</xdr:col>
      <xdr:colOff>511175</xdr:colOff>
      <xdr:row>35</xdr:row>
      <xdr:rowOff>83731</xdr:rowOff>
    </xdr:to>
    <xdr:cxnSp macro="">
      <xdr:nvCxnSpPr>
        <xdr:cNvPr id="61" name="直線コネクタ 60"/>
        <xdr:cNvCxnSpPr/>
      </xdr:nvCxnSpPr>
      <xdr:spPr>
        <a:xfrm>
          <a:off x="3797300" y="6019787"/>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19037</xdr:rowOff>
    </xdr:from>
    <xdr:to>
      <xdr:col>5</xdr:col>
      <xdr:colOff>358775</xdr:colOff>
      <xdr:row>35</xdr:row>
      <xdr:rowOff>39116</xdr:rowOff>
    </xdr:to>
    <xdr:cxnSp macro="">
      <xdr:nvCxnSpPr>
        <xdr:cNvPr id="64" name="直線コネクタ 63"/>
        <xdr:cNvCxnSpPr/>
      </xdr:nvCxnSpPr>
      <xdr:spPr>
        <a:xfrm flipV="1">
          <a:off x="2908300" y="6019787"/>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163094</xdr:rowOff>
    </xdr:from>
    <xdr:to>
      <xdr:col>4</xdr:col>
      <xdr:colOff>155575</xdr:colOff>
      <xdr:row>35</xdr:row>
      <xdr:rowOff>39116</xdr:rowOff>
    </xdr:to>
    <xdr:cxnSp macro="">
      <xdr:nvCxnSpPr>
        <xdr:cNvPr id="67" name="直線コネクタ 66"/>
        <xdr:cNvCxnSpPr/>
      </xdr:nvCxnSpPr>
      <xdr:spPr>
        <a:xfrm>
          <a:off x="2019300" y="5992394"/>
          <a:ext cx="8890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55575</xdr:rowOff>
    </xdr:from>
    <xdr:to>
      <xdr:col>2</xdr:col>
      <xdr:colOff>638175</xdr:colOff>
      <xdr:row>34</xdr:row>
      <xdr:rowOff>163094</xdr:rowOff>
    </xdr:to>
    <xdr:cxnSp macro="">
      <xdr:nvCxnSpPr>
        <xdr:cNvPr id="70" name="直線コネクタ 69"/>
        <xdr:cNvCxnSpPr/>
      </xdr:nvCxnSpPr>
      <xdr:spPr>
        <a:xfrm>
          <a:off x="1130300" y="5884875"/>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32931</xdr:rowOff>
    </xdr:from>
    <xdr:to>
      <xdr:col>6</xdr:col>
      <xdr:colOff>561975</xdr:colOff>
      <xdr:row>35</xdr:row>
      <xdr:rowOff>134531</xdr:rowOff>
    </xdr:to>
    <xdr:sp macro="" textlink="">
      <xdr:nvSpPr>
        <xdr:cNvPr id="80" name="円/楕円 79"/>
        <xdr:cNvSpPr/>
      </xdr:nvSpPr>
      <xdr:spPr>
        <a:xfrm>
          <a:off x="4584700" y="60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11358</xdr:rowOff>
    </xdr:from>
    <xdr:ext cx="534377" cy="259045"/>
    <xdr:sp macro="" textlink="">
      <xdr:nvSpPr>
        <xdr:cNvPr id="81" name="人件費該当値テキスト"/>
        <xdr:cNvSpPr txBox="1"/>
      </xdr:nvSpPr>
      <xdr:spPr>
        <a:xfrm>
          <a:off x="4686300" y="601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56,969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139687</xdr:rowOff>
    </xdr:from>
    <xdr:to>
      <xdr:col>5</xdr:col>
      <xdr:colOff>409575</xdr:colOff>
      <xdr:row>35</xdr:row>
      <xdr:rowOff>69837</xdr:rowOff>
    </xdr:to>
    <xdr:sp macro="" textlink="">
      <xdr:nvSpPr>
        <xdr:cNvPr id="82" name="円/楕円 81"/>
        <xdr:cNvSpPr/>
      </xdr:nvSpPr>
      <xdr:spPr>
        <a:xfrm>
          <a:off x="3746500" y="59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86364</xdr:rowOff>
    </xdr:from>
    <xdr:ext cx="534377" cy="259045"/>
    <xdr:sp macro="" textlink="">
      <xdr:nvSpPr>
        <xdr:cNvPr id="83" name="テキスト ボックス 82"/>
        <xdr:cNvSpPr txBox="1"/>
      </xdr:nvSpPr>
      <xdr:spPr>
        <a:xfrm>
          <a:off x="3530111" y="57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58,667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159766</xdr:rowOff>
    </xdr:from>
    <xdr:to>
      <xdr:col>4</xdr:col>
      <xdr:colOff>206375</xdr:colOff>
      <xdr:row>35</xdr:row>
      <xdr:rowOff>89916</xdr:rowOff>
    </xdr:to>
    <xdr:sp macro="" textlink="">
      <xdr:nvSpPr>
        <xdr:cNvPr id="84" name="円/楕円 83"/>
        <xdr:cNvSpPr/>
      </xdr:nvSpPr>
      <xdr:spPr>
        <a:xfrm>
          <a:off x="2857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106443</xdr:rowOff>
    </xdr:from>
    <xdr:ext cx="534377" cy="259045"/>
    <xdr:sp macro="" textlink="">
      <xdr:nvSpPr>
        <xdr:cNvPr id="85" name="テキスト ボックス 84"/>
        <xdr:cNvSpPr txBox="1"/>
      </xdr:nvSpPr>
      <xdr:spPr>
        <a:xfrm>
          <a:off x="2641111" y="57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58,140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112294</xdr:rowOff>
    </xdr:from>
    <xdr:to>
      <xdr:col>3</xdr:col>
      <xdr:colOff>3175</xdr:colOff>
      <xdr:row>35</xdr:row>
      <xdr:rowOff>42444</xdr:rowOff>
    </xdr:to>
    <xdr:sp macro="" textlink="">
      <xdr:nvSpPr>
        <xdr:cNvPr id="86" name="円/楕円 85"/>
        <xdr:cNvSpPr/>
      </xdr:nvSpPr>
      <xdr:spPr>
        <a:xfrm>
          <a:off x="1968500" y="5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58971</xdr:rowOff>
    </xdr:from>
    <xdr:ext cx="534377" cy="259045"/>
    <xdr:sp macro="" textlink="">
      <xdr:nvSpPr>
        <xdr:cNvPr id="87" name="テキスト ボックス 86"/>
        <xdr:cNvSpPr txBox="1"/>
      </xdr:nvSpPr>
      <xdr:spPr>
        <a:xfrm>
          <a:off x="1752111" y="571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4775</xdr:rowOff>
    </xdr:from>
    <xdr:to>
      <xdr:col>1</xdr:col>
      <xdr:colOff>485775</xdr:colOff>
      <xdr:row>34</xdr:row>
      <xdr:rowOff>106375</xdr:rowOff>
    </xdr:to>
    <xdr:sp macro="" textlink="">
      <xdr:nvSpPr>
        <xdr:cNvPr id="88" name="円/楕円 87"/>
        <xdr:cNvSpPr/>
      </xdr:nvSpPr>
      <xdr:spPr>
        <a:xfrm>
          <a:off x="10795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122902</xdr:rowOff>
    </xdr:from>
    <xdr:ext cx="534377" cy="259045"/>
    <xdr:sp macro="" textlink="">
      <xdr:nvSpPr>
        <xdr:cNvPr id="89" name="テキスト ボックス 88"/>
        <xdr:cNvSpPr txBox="1"/>
      </xdr:nvSpPr>
      <xdr:spPr>
        <a:xfrm>
          <a:off x="863111" y="560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118593</xdr:rowOff>
    </xdr:from>
    <xdr:to>
      <xdr:col>6</xdr:col>
      <xdr:colOff>511175</xdr:colOff>
      <xdr:row>58</xdr:row>
      <xdr:rowOff>141516</xdr:rowOff>
    </xdr:to>
    <xdr:cxnSp macro="">
      <xdr:nvCxnSpPr>
        <xdr:cNvPr id="119" name="直線コネクタ 118"/>
        <xdr:cNvCxnSpPr/>
      </xdr:nvCxnSpPr>
      <xdr:spPr>
        <a:xfrm flipV="1">
          <a:off x="3797300" y="10062693"/>
          <a:ext cx="8382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141516</xdr:rowOff>
    </xdr:from>
    <xdr:to>
      <xdr:col>5</xdr:col>
      <xdr:colOff>358775</xdr:colOff>
      <xdr:row>58</xdr:row>
      <xdr:rowOff>154000</xdr:rowOff>
    </xdr:to>
    <xdr:cxnSp macro="">
      <xdr:nvCxnSpPr>
        <xdr:cNvPr id="122" name="直線コネクタ 121"/>
        <xdr:cNvCxnSpPr/>
      </xdr:nvCxnSpPr>
      <xdr:spPr>
        <a:xfrm flipV="1">
          <a:off x="2908300" y="10085616"/>
          <a:ext cx="889000" cy="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154000</xdr:rowOff>
    </xdr:from>
    <xdr:to>
      <xdr:col>4</xdr:col>
      <xdr:colOff>155575</xdr:colOff>
      <xdr:row>59</xdr:row>
      <xdr:rowOff>13157</xdr:rowOff>
    </xdr:to>
    <xdr:cxnSp macro="">
      <xdr:nvCxnSpPr>
        <xdr:cNvPr id="125" name="直線コネクタ 124"/>
        <xdr:cNvCxnSpPr/>
      </xdr:nvCxnSpPr>
      <xdr:spPr>
        <a:xfrm flipV="1">
          <a:off x="2019300" y="10098100"/>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13157</xdr:rowOff>
    </xdr:from>
    <xdr:to>
      <xdr:col>2</xdr:col>
      <xdr:colOff>638175</xdr:colOff>
      <xdr:row>59</xdr:row>
      <xdr:rowOff>36322</xdr:rowOff>
    </xdr:to>
    <xdr:cxnSp macro="">
      <xdr:nvCxnSpPr>
        <xdr:cNvPr id="128" name="直線コネクタ 127"/>
        <xdr:cNvCxnSpPr/>
      </xdr:nvCxnSpPr>
      <xdr:spPr>
        <a:xfrm flipV="1">
          <a:off x="1130300" y="10128707"/>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67793</xdr:rowOff>
    </xdr:from>
    <xdr:to>
      <xdr:col>6</xdr:col>
      <xdr:colOff>561975</xdr:colOff>
      <xdr:row>58</xdr:row>
      <xdr:rowOff>169393</xdr:rowOff>
    </xdr:to>
    <xdr:sp macro="" textlink="">
      <xdr:nvSpPr>
        <xdr:cNvPr id="138" name="円/楕円 137"/>
        <xdr:cNvSpPr/>
      </xdr:nvSpPr>
      <xdr:spPr>
        <a:xfrm>
          <a:off x="4584700" y="100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154170</xdr:rowOff>
    </xdr:from>
    <xdr:ext cx="534377" cy="259045"/>
    <xdr:sp macro="" textlink="">
      <xdr:nvSpPr>
        <xdr:cNvPr id="139" name="物件費該当値テキスト"/>
        <xdr:cNvSpPr txBox="1"/>
      </xdr:nvSpPr>
      <xdr:spPr>
        <a:xfrm>
          <a:off x="4686300" y="992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37,662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90716</xdr:rowOff>
    </xdr:from>
    <xdr:to>
      <xdr:col>5</xdr:col>
      <xdr:colOff>409575</xdr:colOff>
      <xdr:row>59</xdr:row>
      <xdr:rowOff>20866</xdr:rowOff>
    </xdr:to>
    <xdr:sp macro="" textlink="">
      <xdr:nvSpPr>
        <xdr:cNvPr id="140" name="円/楕円 139"/>
        <xdr:cNvSpPr/>
      </xdr:nvSpPr>
      <xdr:spPr>
        <a:xfrm>
          <a:off x="3746500" y="1003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11993</xdr:rowOff>
    </xdr:from>
    <xdr:ext cx="534377" cy="259045"/>
    <xdr:sp macro="" textlink="">
      <xdr:nvSpPr>
        <xdr:cNvPr id="141" name="テキスト ボックス 140"/>
        <xdr:cNvSpPr txBox="1"/>
      </xdr:nvSpPr>
      <xdr:spPr>
        <a:xfrm>
          <a:off x="3530111" y="1012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103200</xdr:rowOff>
    </xdr:from>
    <xdr:to>
      <xdr:col>4</xdr:col>
      <xdr:colOff>206375</xdr:colOff>
      <xdr:row>59</xdr:row>
      <xdr:rowOff>33350</xdr:rowOff>
    </xdr:to>
    <xdr:sp macro="" textlink="">
      <xdr:nvSpPr>
        <xdr:cNvPr id="142" name="円/楕円 141"/>
        <xdr:cNvSpPr/>
      </xdr:nvSpPr>
      <xdr:spPr>
        <a:xfrm>
          <a:off x="2857500" y="100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24477</xdr:rowOff>
    </xdr:from>
    <xdr:ext cx="534377" cy="259045"/>
    <xdr:sp macro="" textlink="">
      <xdr:nvSpPr>
        <xdr:cNvPr id="143" name="テキスト ボックス 142"/>
        <xdr:cNvSpPr txBox="1"/>
      </xdr:nvSpPr>
      <xdr:spPr>
        <a:xfrm>
          <a:off x="2641111" y="10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133807</xdr:rowOff>
    </xdr:from>
    <xdr:to>
      <xdr:col>3</xdr:col>
      <xdr:colOff>3175</xdr:colOff>
      <xdr:row>59</xdr:row>
      <xdr:rowOff>63957</xdr:rowOff>
    </xdr:to>
    <xdr:sp macro="" textlink="">
      <xdr:nvSpPr>
        <xdr:cNvPr id="144" name="円/楕円 143"/>
        <xdr:cNvSpPr/>
      </xdr:nvSpPr>
      <xdr:spPr>
        <a:xfrm>
          <a:off x="1968500" y="100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55084</xdr:rowOff>
    </xdr:from>
    <xdr:ext cx="534377" cy="259045"/>
    <xdr:sp macro="" textlink="">
      <xdr:nvSpPr>
        <xdr:cNvPr id="145" name="テキスト ボックス 144"/>
        <xdr:cNvSpPr txBox="1"/>
      </xdr:nvSpPr>
      <xdr:spPr>
        <a:xfrm>
          <a:off x="1752111" y="101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156972</xdr:rowOff>
    </xdr:from>
    <xdr:to>
      <xdr:col>1</xdr:col>
      <xdr:colOff>485775</xdr:colOff>
      <xdr:row>59</xdr:row>
      <xdr:rowOff>87122</xdr:rowOff>
    </xdr:to>
    <xdr:sp macro="" textlink="">
      <xdr:nvSpPr>
        <xdr:cNvPr id="146" name="円/楕円 145"/>
        <xdr:cNvSpPr/>
      </xdr:nvSpPr>
      <xdr:spPr>
        <a:xfrm>
          <a:off x="1079500" y="101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78249</xdr:rowOff>
    </xdr:from>
    <xdr:ext cx="534377" cy="259045"/>
    <xdr:sp macro="" textlink="">
      <xdr:nvSpPr>
        <xdr:cNvPr id="147" name="テキスト ボックス 146"/>
        <xdr:cNvSpPr txBox="1"/>
      </xdr:nvSpPr>
      <xdr:spPr>
        <a:xfrm>
          <a:off x="863111" y="101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8762</xdr:rowOff>
    </xdr:from>
    <xdr:to>
      <xdr:col>6</xdr:col>
      <xdr:colOff>511175</xdr:colOff>
      <xdr:row>76</xdr:row>
      <xdr:rowOff>59689</xdr:rowOff>
    </xdr:to>
    <xdr:cxnSp macro="">
      <xdr:nvCxnSpPr>
        <xdr:cNvPr id="176" name="直線コネクタ 175"/>
        <xdr:cNvCxnSpPr/>
      </xdr:nvCxnSpPr>
      <xdr:spPr>
        <a:xfrm flipV="1">
          <a:off x="3797300" y="13038962"/>
          <a:ext cx="8382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135272</xdr:rowOff>
    </xdr:from>
    <xdr:ext cx="469744" cy="259045"/>
    <xdr:sp macro="" textlink="">
      <xdr:nvSpPr>
        <xdr:cNvPr id="177" name="維持補修費平均値テキスト"/>
        <xdr:cNvSpPr txBox="1"/>
      </xdr:nvSpPr>
      <xdr:spPr>
        <a:xfrm>
          <a:off x="4686300" y="12994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59689</xdr:rowOff>
    </xdr:from>
    <xdr:to>
      <xdr:col>5</xdr:col>
      <xdr:colOff>358775</xdr:colOff>
      <xdr:row>76</xdr:row>
      <xdr:rowOff>144653</xdr:rowOff>
    </xdr:to>
    <xdr:cxnSp macro="">
      <xdr:nvCxnSpPr>
        <xdr:cNvPr id="179" name="直線コネクタ 178"/>
        <xdr:cNvCxnSpPr/>
      </xdr:nvCxnSpPr>
      <xdr:spPr>
        <a:xfrm flipV="1">
          <a:off x="2908300" y="13089889"/>
          <a:ext cx="889000" cy="8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144653</xdr:rowOff>
    </xdr:from>
    <xdr:to>
      <xdr:col>4</xdr:col>
      <xdr:colOff>155575</xdr:colOff>
      <xdr:row>76</xdr:row>
      <xdr:rowOff>170435</xdr:rowOff>
    </xdr:to>
    <xdr:cxnSp macro="">
      <xdr:nvCxnSpPr>
        <xdr:cNvPr id="182" name="直線コネクタ 181"/>
        <xdr:cNvCxnSpPr/>
      </xdr:nvCxnSpPr>
      <xdr:spPr>
        <a:xfrm flipV="1">
          <a:off x="2019300" y="13174853"/>
          <a:ext cx="8890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170435</xdr:rowOff>
    </xdr:from>
    <xdr:to>
      <xdr:col>2</xdr:col>
      <xdr:colOff>638175</xdr:colOff>
      <xdr:row>77</xdr:row>
      <xdr:rowOff>20701</xdr:rowOff>
    </xdr:to>
    <xdr:cxnSp macro="">
      <xdr:nvCxnSpPr>
        <xdr:cNvPr id="185" name="直線コネクタ 184"/>
        <xdr:cNvCxnSpPr/>
      </xdr:nvCxnSpPr>
      <xdr:spPr>
        <a:xfrm flipV="1">
          <a:off x="1130300" y="13200635"/>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129413</xdr:rowOff>
    </xdr:from>
    <xdr:to>
      <xdr:col>6</xdr:col>
      <xdr:colOff>561975</xdr:colOff>
      <xdr:row>76</xdr:row>
      <xdr:rowOff>59562</xdr:rowOff>
    </xdr:to>
    <xdr:sp macro="" textlink="">
      <xdr:nvSpPr>
        <xdr:cNvPr id="195" name="円/楕円 194"/>
        <xdr:cNvSpPr/>
      </xdr:nvSpPr>
      <xdr:spPr>
        <a:xfrm>
          <a:off x="4584700" y="129881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152290</xdr:rowOff>
    </xdr:from>
    <xdr:ext cx="469744" cy="259045"/>
    <xdr:sp macro="" textlink="">
      <xdr:nvSpPr>
        <xdr:cNvPr id="196" name="維持補修費該当値テキスト"/>
        <xdr:cNvSpPr txBox="1"/>
      </xdr:nvSpPr>
      <xdr:spPr>
        <a:xfrm>
          <a:off x="4686300" y="128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8889</xdr:rowOff>
    </xdr:from>
    <xdr:to>
      <xdr:col>5</xdr:col>
      <xdr:colOff>409575</xdr:colOff>
      <xdr:row>76</xdr:row>
      <xdr:rowOff>110489</xdr:rowOff>
    </xdr:to>
    <xdr:sp macro="" textlink="">
      <xdr:nvSpPr>
        <xdr:cNvPr id="197" name="円/楕円 196"/>
        <xdr:cNvSpPr/>
      </xdr:nvSpPr>
      <xdr:spPr>
        <a:xfrm>
          <a:off x="3746500" y="130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101616</xdr:rowOff>
    </xdr:from>
    <xdr:ext cx="469744" cy="259045"/>
    <xdr:sp macro="" textlink="">
      <xdr:nvSpPr>
        <xdr:cNvPr id="198" name="テキスト ボックス 197"/>
        <xdr:cNvSpPr txBox="1"/>
      </xdr:nvSpPr>
      <xdr:spPr>
        <a:xfrm>
          <a:off x="3562427" y="1313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93853</xdr:rowOff>
    </xdr:from>
    <xdr:to>
      <xdr:col>4</xdr:col>
      <xdr:colOff>206375</xdr:colOff>
      <xdr:row>77</xdr:row>
      <xdr:rowOff>24003</xdr:rowOff>
    </xdr:to>
    <xdr:sp macro="" textlink="">
      <xdr:nvSpPr>
        <xdr:cNvPr id="199" name="円/楕円 198"/>
        <xdr:cNvSpPr/>
      </xdr:nvSpPr>
      <xdr:spPr>
        <a:xfrm>
          <a:off x="2857500" y="131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15130</xdr:rowOff>
    </xdr:from>
    <xdr:ext cx="469744" cy="259045"/>
    <xdr:sp macro="" textlink="">
      <xdr:nvSpPr>
        <xdr:cNvPr id="200" name="テキスト ボックス 199"/>
        <xdr:cNvSpPr txBox="1"/>
      </xdr:nvSpPr>
      <xdr:spPr>
        <a:xfrm>
          <a:off x="2673427" y="132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119635</xdr:rowOff>
    </xdr:from>
    <xdr:to>
      <xdr:col>3</xdr:col>
      <xdr:colOff>3175</xdr:colOff>
      <xdr:row>77</xdr:row>
      <xdr:rowOff>49785</xdr:rowOff>
    </xdr:to>
    <xdr:sp macro="" textlink="">
      <xdr:nvSpPr>
        <xdr:cNvPr id="201" name="円/楕円 200"/>
        <xdr:cNvSpPr/>
      </xdr:nvSpPr>
      <xdr:spPr>
        <a:xfrm>
          <a:off x="1968500" y="131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40912</xdr:rowOff>
    </xdr:from>
    <xdr:ext cx="469744" cy="259045"/>
    <xdr:sp macro="" textlink="">
      <xdr:nvSpPr>
        <xdr:cNvPr id="202" name="テキスト ボックス 201"/>
        <xdr:cNvSpPr txBox="1"/>
      </xdr:nvSpPr>
      <xdr:spPr>
        <a:xfrm>
          <a:off x="1784427" y="1324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141351</xdr:rowOff>
    </xdr:from>
    <xdr:to>
      <xdr:col>1</xdr:col>
      <xdr:colOff>485775</xdr:colOff>
      <xdr:row>77</xdr:row>
      <xdr:rowOff>71501</xdr:rowOff>
    </xdr:to>
    <xdr:sp macro="" textlink="">
      <xdr:nvSpPr>
        <xdr:cNvPr id="203" name="円/楕円 202"/>
        <xdr:cNvSpPr/>
      </xdr:nvSpPr>
      <xdr:spPr>
        <a:xfrm>
          <a:off x="1079500" y="131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62628</xdr:rowOff>
    </xdr:from>
    <xdr:ext cx="469744" cy="259045"/>
    <xdr:sp macro="" textlink="">
      <xdr:nvSpPr>
        <xdr:cNvPr id="204" name="テキスト ボックス 203"/>
        <xdr:cNvSpPr txBox="1"/>
      </xdr:nvSpPr>
      <xdr:spPr>
        <a:xfrm>
          <a:off x="895427" y="132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155981</xdr:rowOff>
    </xdr:from>
    <xdr:to>
      <xdr:col>6</xdr:col>
      <xdr:colOff>511175</xdr:colOff>
      <xdr:row>96</xdr:row>
      <xdr:rowOff>50978</xdr:rowOff>
    </xdr:to>
    <xdr:cxnSp macro="">
      <xdr:nvCxnSpPr>
        <xdr:cNvPr id="234" name="直線コネクタ 233"/>
        <xdr:cNvCxnSpPr/>
      </xdr:nvCxnSpPr>
      <xdr:spPr>
        <a:xfrm flipV="1">
          <a:off x="3797300" y="16443731"/>
          <a:ext cx="8382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50978</xdr:rowOff>
    </xdr:from>
    <xdr:to>
      <xdr:col>5</xdr:col>
      <xdr:colOff>358775</xdr:colOff>
      <xdr:row>96</xdr:row>
      <xdr:rowOff>97486</xdr:rowOff>
    </xdr:to>
    <xdr:cxnSp macro="">
      <xdr:nvCxnSpPr>
        <xdr:cNvPr id="237" name="直線コネクタ 236"/>
        <xdr:cNvCxnSpPr/>
      </xdr:nvCxnSpPr>
      <xdr:spPr>
        <a:xfrm flipV="1">
          <a:off x="2908300" y="16510178"/>
          <a:ext cx="889000" cy="4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97486</xdr:rowOff>
    </xdr:from>
    <xdr:to>
      <xdr:col>4</xdr:col>
      <xdr:colOff>155575</xdr:colOff>
      <xdr:row>97</xdr:row>
      <xdr:rowOff>5245</xdr:rowOff>
    </xdr:to>
    <xdr:cxnSp macro="">
      <xdr:nvCxnSpPr>
        <xdr:cNvPr id="240" name="直線コネクタ 239"/>
        <xdr:cNvCxnSpPr/>
      </xdr:nvCxnSpPr>
      <xdr:spPr>
        <a:xfrm flipV="1">
          <a:off x="2019300" y="16556686"/>
          <a:ext cx="889000" cy="7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5245</xdr:rowOff>
    </xdr:from>
    <xdr:to>
      <xdr:col>2</xdr:col>
      <xdr:colOff>638175</xdr:colOff>
      <xdr:row>97</xdr:row>
      <xdr:rowOff>19723</xdr:rowOff>
    </xdr:to>
    <xdr:cxnSp macro="">
      <xdr:nvCxnSpPr>
        <xdr:cNvPr id="243" name="直線コネクタ 242"/>
        <xdr:cNvCxnSpPr/>
      </xdr:nvCxnSpPr>
      <xdr:spPr>
        <a:xfrm flipV="1">
          <a:off x="1130300" y="1663589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105181</xdr:rowOff>
    </xdr:from>
    <xdr:to>
      <xdr:col>6</xdr:col>
      <xdr:colOff>561975</xdr:colOff>
      <xdr:row>96</xdr:row>
      <xdr:rowOff>35331</xdr:rowOff>
    </xdr:to>
    <xdr:sp macro="" textlink="">
      <xdr:nvSpPr>
        <xdr:cNvPr id="253" name="円/楕円 252"/>
        <xdr:cNvSpPr/>
      </xdr:nvSpPr>
      <xdr:spPr>
        <a:xfrm>
          <a:off x="4584700" y="163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83608</xdr:rowOff>
    </xdr:from>
    <xdr:ext cx="599010" cy="259045"/>
    <xdr:sp macro="" textlink="">
      <xdr:nvSpPr>
        <xdr:cNvPr id="254" name="扶助費該当値テキスト"/>
        <xdr:cNvSpPr txBox="1"/>
      </xdr:nvSpPr>
      <xdr:spPr>
        <a:xfrm>
          <a:off x="4686300" y="163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105,218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178</xdr:rowOff>
    </xdr:from>
    <xdr:to>
      <xdr:col>5</xdr:col>
      <xdr:colOff>409575</xdr:colOff>
      <xdr:row>96</xdr:row>
      <xdr:rowOff>101778</xdr:rowOff>
    </xdr:to>
    <xdr:sp macro="" textlink="">
      <xdr:nvSpPr>
        <xdr:cNvPr id="255" name="円/楕円 254"/>
        <xdr:cNvSpPr/>
      </xdr:nvSpPr>
      <xdr:spPr>
        <a:xfrm>
          <a:off x="3746500" y="164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92905</xdr:rowOff>
    </xdr:from>
    <xdr:ext cx="534377" cy="259045"/>
    <xdr:sp macro="" textlink="">
      <xdr:nvSpPr>
        <xdr:cNvPr id="256" name="テキスト ボックス 255"/>
        <xdr:cNvSpPr txBox="1"/>
      </xdr:nvSpPr>
      <xdr:spPr>
        <a:xfrm>
          <a:off x="3530111" y="165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99,986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46686</xdr:rowOff>
    </xdr:from>
    <xdr:to>
      <xdr:col>4</xdr:col>
      <xdr:colOff>206375</xdr:colOff>
      <xdr:row>96</xdr:row>
      <xdr:rowOff>148286</xdr:rowOff>
    </xdr:to>
    <xdr:sp macro="" textlink="">
      <xdr:nvSpPr>
        <xdr:cNvPr id="257" name="円/楕円 256"/>
        <xdr:cNvSpPr/>
      </xdr:nvSpPr>
      <xdr:spPr>
        <a:xfrm>
          <a:off x="2857500" y="165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139413</xdr:rowOff>
    </xdr:from>
    <xdr:ext cx="534377" cy="259045"/>
    <xdr:sp macro="" textlink="">
      <xdr:nvSpPr>
        <xdr:cNvPr id="258" name="テキスト ボックス 257"/>
        <xdr:cNvSpPr txBox="1"/>
      </xdr:nvSpPr>
      <xdr:spPr>
        <a:xfrm>
          <a:off x="2641111" y="165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96,324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125895</xdr:rowOff>
    </xdr:from>
    <xdr:to>
      <xdr:col>3</xdr:col>
      <xdr:colOff>3175</xdr:colOff>
      <xdr:row>97</xdr:row>
      <xdr:rowOff>56045</xdr:rowOff>
    </xdr:to>
    <xdr:sp macro="" textlink="">
      <xdr:nvSpPr>
        <xdr:cNvPr id="259" name="円/楕円 258"/>
        <xdr:cNvSpPr/>
      </xdr:nvSpPr>
      <xdr:spPr>
        <a:xfrm>
          <a:off x="1968500" y="165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47172</xdr:rowOff>
    </xdr:from>
    <xdr:ext cx="534377" cy="259045"/>
    <xdr:sp macro="" textlink="">
      <xdr:nvSpPr>
        <xdr:cNvPr id="260" name="テキスト ボックス 259"/>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90,087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140373</xdr:rowOff>
    </xdr:from>
    <xdr:to>
      <xdr:col>1</xdr:col>
      <xdr:colOff>485775</xdr:colOff>
      <xdr:row>97</xdr:row>
      <xdr:rowOff>70523</xdr:rowOff>
    </xdr:to>
    <xdr:sp macro="" textlink="">
      <xdr:nvSpPr>
        <xdr:cNvPr id="261" name="円/楕円 260"/>
        <xdr:cNvSpPr/>
      </xdr:nvSpPr>
      <xdr:spPr>
        <a:xfrm>
          <a:off x="1079500" y="1659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61650</xdr:rowOff>
    </xdr:from>
    <xdr:ext cx="534377" cy="259045"/>
    <xdr:sp macro="" textlink="">
      <xdr:nvSpPr>
        <xdr:cNvPr id="262" name="テキスト ボックス 261"/>
        <xdr:cNvSpPr txBox="1"/>
      </xdr:nvSpPr>
      <xdr:spPr>
        <a:xfrm>
          <a:off x="863111" y="1669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152364</xdr:rowOff>
    </xdr:from>
    <xdr:to>
      <xdr:col>15</xdr:col>
      <xdr:colOff>180975</xdr:colOff>
      <xdr:row>35</xdr:row>
      <xdr:rowOff>169624</xdr:rowOff>
    </xdr:to>
    <xdr:cxnSp macro="">
      <xdr:nvCxnSpPr>
        <xdr:cNvPr id="289" name="直線コネクタ 288"/>
        <xdr:cNvCxnSpPr/>
      </xdr:nvCxnSpPr>
      <xdr:spPr>
        <a:xfrm flipV="1">
          <a:off x="9639300" y="6153114"/>
          <a:ext cx="8382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169624</xdr:rowOff>
    </xdr:from>
    <xdr:to>
      <xdr:col>14</xdr:col>
      <xdr:colOff>28575</xdr:colOff>
      <xdr:row>36</xdr:row>
      <xdr:rowOff>24577</xdr:rowOff>
    </xdr:to>
    <xdr:cxnSp macro="">
      <xdr:nvCxnSpPr>
        <xdr:cNvPr id="292" name="直線コネクタ 291"/>
        <xdr:cNvCxnSpPr/>
      </xdr:nvCxnSpPr>
      <xdr:spPr>
        <a:xfrm flipV="1">
          <a:off x="8750300" y="6170374"/>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24577</xdr:rowOff>
    </xdr:from>
    <xdr:to>
      <xdr:col>12</xdr:col>
      <xdr:colOff>511175</xdr:colOff>
      <xdr:row>36</xdr:row>
      <xdr:rowOff>32601</xdr:rowOff>
    </xdr:to>
    <xdr:cxnSp macro="">
      <xdr:nvCxnSpPr>
        <xdr:cNvPr id="295" name="直線コネクタ 294"/>
        <xdr:cNvCxnSpPr/>
      </xdr:nvCxnSpPr>
      <xdr:spPr>
        <a:xfrm flipV="1">
          <a:off x="7861300" y="6196777"/>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21765</xdr:rowOff>
    </xdr:from>
    <xdr:to>
      <xdr:col>11</xdr:col>
      <xdr:colOff>307975</xdr:colOff>
      <xdr:row>36</xdr:row>
      <xdr:rowOff>32601</xdr:rowOff>
    </xdr:to>
    <xdr:cxnSp macro="">
      <xdr:nvCxnSpPr>
        <xdr:cNvPr id="298" name="直線コネクタ 297"/>
        <xdr:cNvCxnSpPr/>
      </xdr:nvCxnSpPr>
      <xdr:spPr>
        <a:xfrm>
          <a:off x="6972300" y="6022515"/>
          <a:ext cx="889000" cy="18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101564</xdr:rowOff>
    </xdr:from>
    <xdr:to>
      <xdr:col>15</xdr:col>
      <xdr:colOff>231775</xdr:colOff>
      <xdr:row>36</xdr:row>
      <xdr:rowOff>31714</xdr:rowOff>
    </xdr:to>
    <xdr:sp macro="" textlink="">
      <xdr:nvSpPr>
        <xdr:cNvPr id="308" name="円/楕円 307"/>
        <xdr:cNvSpPr/>
      </xdr:nvSpPr>
      <xdr:spPr>
        <a:xfrm>
          <a:off x="10426700" y="610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79991</xdr:rowOff>
    </xdr:from>
    <xdr:ext cx="534377" cy="259045"/>
    <xdr:sp macro="" textlink="">
      <xdr:nvSpPr>
        <xdr:cNvPr id="309" name="補助費等該当値テキスト"/>
        <xdr:cNvSpPr txBox="1"/>
      </xdr:nvSpPr>
      <xdr:spPr>
        <a:xfrm>
          <a:off x="10528300" y="608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21,946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118824</xdr:rowOff>
    </xdr:from>
    <xdr:to>
      <xdr:col>14</xdr:col>
      <xdr:colOff>79375</xdr:colOff>
      <xdr:row>36</xdr:row>
      <xdr:rowOff>48974</xdr:rowOff>
    </xdr:to>
    <xdr:sp macro="" textlink="">
      <xdr:nvSpPr>
        <xdr:cNvPr id="310" name="円/楕円 309"/>
        <xdr:cNvSpPr/>
      </xdr:nvSpPr>
      <xdr:spPr>
        <a:xfrm>
          <a:off x="9588500" y="61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40101</xdr:rowOff>
    </xdr:from>
    <xdr:ext cx="534377" cy="259045"/>
    <xdr:sp macro="" textlink="">
      <xdr:nvSpPr>
        <xdr:cNvPr id="311" name="テキスト ボックス 310"/>
        <xdr:cNvSpPr txBox="1"/>
      </xdr:nvSpPr>
      <xdr:spPr>
        <a:xfrm>
          <a:off x="9372111" y="621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145227</xdr:rowOff>
    </xdr:from>
    <xdr:to>
      <xdr:col>12</xdr:col>
      <xdr:colOff>561975</xdr:colOff>
      <xdr:row>36</xdr:row>
      <xdr:rowOff>75377</xdr:rowOff>
    </xdr:to>
    <xdr:sp macro="" textlink="">
      <xdr:nvSpPr>
        <xdr:cNvPr id="312" name="円/楕円 311"/>
        <xdr:cNvSpPr/>
      </xdr:nvSpPr>
      <xdr:spPr>
        <a:xfrm>
          <a:off x="8699500" y="614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66504</xdr:rowOff>
    </xdr:from>
    <xdr:ext cx="534377" cy="259045"/>
    <xdr:sp macro="" textlink="">
      <xdr:nvSpPr>
        <xdr:cNvPr id="313" name="テキスト ボックス 312"/>
        <xdr:cNvSpPr txBox="1"/>
      </xdr:nvSpPr>
      <xdr:spPr>
        <a:xfrm>
          <a:off x="8483111" y="623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153251</xdr:rowOff>
    </xdr:from>
    <xdr:to>
      <xdr:col>11</xdr:col>
      <xdr:colOff>358775</xdr:colOff>
      <xdr:row>36</xdr:row>
      <xdr:rowOff>83401</xdr:rowOff>
    </xdr:to>
    <xdr:sp macro="" textlink="">
      <xdr:nvSpPr>
        <xdr:cNvPr id="314" name="円/楕円 313"/>
        <xdr:cNvSpPr/>
      </xdr:nvSpPr>
      <xdr:spPr>
        <a:xfrm>
          <a:off x="7810500" y="615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74528</xdr:rowOff>
    </xdr:from>
    <xdr:ext cx="534377" cy="259045"/>
    <xdr:sp macro="" textlink="">
      <xdr:nvSpPr>
        <xdr:cNvPr id="315" name="テキスト ボックス 314"/>
        <xdr:cNvSpPr txBox="1"/>
      </xdr:nvSpPr>
      <xdr:spPr>
        <a:xfrm>
          <a:off x="7594111" y="62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142415</xdr:rowOff>
    </xdr:from>
    <xdr:to>
      <xdr:col>10</xdr:col>
      <xdr:colOff>155575</xdr:colOff>
      <xdr:row>35</xdr:row>
      <xdr:rowOff>72565</xdr:rowOff>
    </xdr:to>
    <xdr:sp macro="" textlink="">
      <xdr:nvSpPr>
        <xdr:cNvPr id="316" name="円/楕円 315"/>
        <xdr:cNvSpPr/>
      </xdr:nvSpPr>
      <xdr:spPr>
        <a:xfrm>
          <a:off x="6921500" y="597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63692</xdr:rowOff>
    </xdr:from>
    <xdr:ext cx="534377" cy="259045"/>
    <xdr:sp macro="" textlink="">
      <xdr:nvSpPr>
        <xdr:cNvPr id="317" name="テキスト ボックス 316"/>
        <xdr:cNvSpPr txBox="1"/>
      </xdr:nvSpPr>
      <xdr:spPr>
        <a:xfrm>
          <a:off x="6705111" y="606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13818</xdr:rowOff>
    </xdr:from>
    <xdr:to>
      <xdr:col>15</xdr:col>
      <xdr:colOff>180975</xdr:colOff>
      <xdr:row>57</xdr:row>
      <xdr:rowOff>78263</xdr:rowOff>
    </xdr:to>
    <xdr:cxnSp macro="">
      <xdr:nvCxnSpPr>
        <xdr:cNvPr id="347" name="直線コネクタ 346"/>
        <xdr:cNvCxnSpPr/>
      </xdr:nvCxnSpPr>
      <xdr:spPr>
        <a:xfrm flipV="1">
          <a:off x="9639300" y="9615018"/>
          <a:ext cx="838200" cy="23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155052</xdr:rowOff>
    </xdr:from>
    <xdr:ext cx="534377" cy="259045"/>
    <xdr:sp macro="" textlink="">
      <xdr:nvSpPr>
        <xdr:cNvPr id="348" name="普通建設事業費平均値テキスト"/>
        <xdr:cNvSpPr txBox="1"/>
      </xdr:nvSpPr>
      <xdr:spPr>
        <a:xfrm>
          <a:off x="10528300" y="958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96076</xdr:rowOff>
    </xdr:from>
    <xdr:to>
      <xdr:col>14</xdr:col>
      <xdr:colOff>28575</xdr:colOff>
      <xdr:row>57</xdr:row>
      <xdr:rowOff>78263</xdr:rowOff>
    </xdr:to>
    <xdr:cxnSp macro="">
      <xdr:nvCxnSpPr>
        <xdr:cNvPr id="350" name="直線コネクタ 349"/>
        <xdr:cNvCxnSpPr/>
      </xdr:nvCxnSpPr>
      <xdr:spPr>
        <a:xfrm>
          <a:off x="8750300" y="9697276"/>
          <a:ext cx="889000" cy="15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96076</xdr:rowOff>
    </xdr:from>
    <xdr:to>
      <xdr:col>12</xdr:col>
      <xdr:colOff>511175</xdr:colOff>
      <xdr:row>56</xdr:row>
      <xdr:rowOff>132938</xdr:rowOff>
    </xdr:to>
    <xdr:cxnSp macro="">
      <xdr:nvCxnSpPr>
        <xdr:cNvPr id="353" name="直線コネクタ 352"/>
        <xdr:cNvCxnSpPr/>
      </xdr:nvCxnSpPr>
      <xdr:spPr>
        <a:xfrm flipV="1">
          <a:off x="7861300" y="9697276"/>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111220</xdr:rowOff>
    </xdr:from>
    <xdr:to>
      <xdr:col>11</xdr:col>
      <xdr:colOff>307975</xdr:colOff>
      <xdr:row>56</xdr:row>
      <xdr:rowOff>132938</xdr:rowOff>
    </xdr:to>
    <xdr:cxnSp macro="">
      <xdr:nvCxnSpPr>
        <xdr:cNvPr id="356" name="直線コネクタ 355"/>
        <xdr:cNvCxnSpPr/>
      </xdr:nvCxnSpPr>
      <xdr:spPr>
        <a:xfrm>
          <a:off x="6972300" y="9369520"/>
          <a:ext cx="889000" cy="3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15797</xdr:rowOff>
    </xdr:from>
    <xdr:ext cx="534377" cy="259045"/>
    <xdr:sp macro="" textlink="">
      <xdr:nvSpPr>
        <xdr:cNvPr id="360" name="テキスト ボックス 359"/>
        <xdr:cNvSpPr txBox="1"/>
      </xdr:nvSpPr>
      <xdr:spPr>
        <a:xfrm>
          <a:off x="6705111" y="97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134468</xdr:rowOff>
    </xdr:from>
    <xdr:to>
      <xdr:col>15</xdr:col>
      <xdr:colOff>231775</xdr:colOff>
      <xdr:row>56</xdr:row>
      <xdr:rowOff>64618</xdr:rowOff>
    </xdr:to>
    <xdr:sp macro="" textlink="">
      <xdr:nvSpPr>
        <xdr:cNvPr id="366" name="円/楕円 365"/>
        <xdr:cNvSpPr/>
      </xdr:nvSpPr>
      <xdr:spPr>
        <a:xfrm>
          <a:off x="10426700" y="956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157345</xdr:rowOff>
    </xdr:from>
    <xdr:ext cx="534377" cy="259045"/>
    <xdr:sp macro="" textlink="">
      <xdr:nvSpPr>
        <xdr:cNvPr id="367" name="普通建設事業費該当値テキスト"/>
        <xdr:cNvSpPr txBox="1"/>
      </xdr:nvSpPr>
      <xdr:spPr>
        <a:xfrm>
          <a:off x="10528300" y="941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48,608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27463</xdr:rowOff>
    </xdr:from>
    <xdr:to>
      <xdr:col>14</xdr:col>
      <xdr:colOff>79375</xdr:colOff>
      <xdr:row>57</xdr:row>
      <xdr:rowOff>129063</xdr:rowOff>
    </xdr:to>
    <xdr:sp macro="" textlink="">
      <xdr:nvSpPr>
        <xdr:cNvPr id="368" name="円/楕円 367"/>
        <xdr:cNvSpPr/>
      </xdr:nvSpPr>
      <xdr:spPr>
        <a:xfrm>
          <a:off x="9588500" y="98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120190</xdr:rowOff>
    </xdr:from>
    <xdr:ext cx="534377" cy="259045"/>
    <xdr:sp macro="" textlink="">
      <xdr:nvSpPr>
        <xdr:cNvPr id="369" name="テキスト ボックス 368"/>
        <xdr:cNvSpPr txBox="1"/>
      </xdr:nvSpPr>
      <xdr:spPr>
        <a:xfrm>
          <a:off x="9372111" y="989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45276</xdr:rowOff>
    </xdr:from>
    <xdr:to>
      <xdr:col>12</xdr:col>
      <xdr:colOff>561975</xdr:colOff>
      <xdr:row>56</xdr:row>
      <xdr:rowOff>146876</xdr:rowOff>
    </xdr:to>
    <xdr:sp macro="" textlink="">
      <xdr:nvSpPr>
        <xdr:cNvPr id="370" name="円/楕円 369"/>
        <xdr:cNvSpPr/>
      </xdr:nvSpPr>
      <xdr:spPr>
        <a:xfrm>
          <a:off x="8699500" y="96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138003</xdr:rowOff>
    </xdr:from>
    <xdr:ext cx="534377" cy="259045"/>
    <xdr:sp macro="" textlink="">
      <xdr:nvSpPr>
        <xdr:cNvPr id="371" name="テキスト ボックス 370"/>
        <xdr:cNvSpPr txBox="1"/>
      </xdr:nvSpPr>
      <xdr:spPr>
        <a:xfrm>
          <a:off x="8483111" y="973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82138</xdr:rowOff>
    </xdr:from>
    <xdr:to>
      <xdr:col>11</xdr:col>
      <xdr:colOff>358775</xdr:colOff>
      <xdr:row>57</xdr:row>
      <xdr:rowOff>12288</xdr:rowOff>
    </xdr:to>
    <xdr:sp macro="" textlink="">
      <xdr:nvSpPr>
        <xdr:cNvPr id="372" name="円/楕円 371"/>
        <xdr:cNvSpPr/>
      </xdr:nvSpPr>
      <xdr:spPr>
        <a:xfrm>
          <a:off x="7810500" y="968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3415</xdr:rowOff>
    </xdr:from>
    <xdr:ext cx="534377" cy="259045"/>
    <xdr:sp macro="" textlink="">
      <xdr:nvSpPr>
        <xdr:cNvPr id="373" name="テキスト ボックス 372"/>
        <xdr:cNvSpPr txBox="1"/>
      </xdr:nvSpPr>
      <xdr:spPr>
        <a:xfrm>
          <a:off x="7594111" y="977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60420</xdr:rowOff>
    </xdr:from>
    <xdr:to>
      <xdr:col>10</xdr:col>
      <xdr:colOff>155575</xdr:colOff>
      <xdr:row>54</xdr:row>
      <xdr:rowOff>162020</xdr:rowOff>
    </xdr:to>
    <xdr:sp macro="" textlink="">
      <xdr:nvSpPr>
        <xdr:cNvPr id="374" name="円/楕円 373"/>
        <xdr:cNvSpPr/>
      </xdr:nvSpPr>
      <xdr:spPr>
        <a:xfrm>
          <a:off x="6921500" y="93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7097</xdr:rowOff>
    </xdr:from>
    <xdr:ext cx="534377" cy="259045"/>
    <xdr:sp macro="" textlink="">
      <xdr:nvSpPr>
        <xdr:cNvPr id="375" name="テキスト ボックス 374"/>
        <xdr:cNvSpPr txBox="1"/>
      </xdr:nvSpPr>
      <xdr:spPr>
        <a:xfrm>
          <a:off x="6705111" y="90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1922</xdr:rowOff>
    </xdr:from>
    <xdr:to>
      <xdr:col>15</xdr:col>
      <xdr:colOff>180975</xdr:colOff>
      <xdr:row>77</xdr:row>
      <xdr:rowOff>22475</xdr:rowOff>
    </xdr:to>
    <xdr:cxnSp macro="">
      <xdr:nvCxnSpPr>
        <xdr:cNvPr id="402" name="直線コネクタ 401"/>
        <xdr:cNvCxnSpPr/>
      </xdr:nvCxnSpPr>
      <xdr:spPr>
        <a:xfrm flipV="1">
          <a:off x="9639300" y="13203572"/>
          <a:ext cx="838200" cy="2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116042</xdr:rowOff>
    </xdr:from>
    <xdr:ext cx="534377" cy="259045"/>
    <xdr:sp macro="" textlink="">
      <xdr:nvSpPr>
        <xdr:cNvPr id="403" name="普通建設事業費 （ うち新規整備　）平均値テキスト"/>
        <xdr:cNvSpPr txBox="1"/>
      </xdr:nvSpPr>
      <xdr:spPr>
        <a:xfrm>
          <a:off x="10528300" y="13146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96335</xdr:rowOff>
    </xdr:from>
    <xdr:to>
      <xdr:col>14</xdr:col>
      <xdr:colOff>28575</xdr:colOff>
      <xdr:row>77</xdr:row>
      <xdr:rowOff>22475</xdr:rowOff>
    </xdr:to>
    <xdr:cxnSp macro="">
      <xdr:nvCxnSpPr>
        <xdr:cNvPr id="405" name="直線コネクタ 404"/>
        <xdr:cNvCxnSpPr/>
      </xdr:nvCxnSpPr>
      <xdr:spPr>
        <a:xfrm>
          <a:off x="8750300" y="13126535"/>
          <a:ext cx="889000" cy="9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122572</xdr:rowOff>
    </xdr:from>
    <xdr:to>
      <xdr:col>15</xdr:col>
      <xdr:colOff>231775</xdr:colOff>
      <xdr:row>77</xdr:row>
      <xdr:rowOff>52722</xdr:rowOff>
    </xdr:to>
    <xdr:sp macro="" textlink="">
      <xdr:nvSpPr>
        <xdr:cNvPr id="415" name="円/楕円 414"/>
        <xdr:cNvSpPr/>
      </xdr:nvSpPr>
      <xdr:spPr>
        <a:xfrm>
          <a:off x="10426700" y="131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145449</xdr:rowOff>
    </xdr:from>
    <xdr:ext cx="534377" cy="259045"/>
    <xdr:sp macro="" textlink="">
      <xdr:nvSpPr>
        <xdr:cNvPr id="416" name="普通建設事業費 （ うち新規整備　）該当値テキスト"/>
        <xdr:cNvSpPr txBox="1"/>
      </xdr:nvSpPr>
      <xdr:spPr>
        <a:xfrm>
          <a:off x="10528300" y="130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143125</xdr:rowOff>
    </xdr:from>
    <xdr:to>
      <xdr:col>14</xdr:col>
      <xdr:colOff>79375</xdr:colOff>
      <xdr:row>77</xdr:row>
      <xdr:rowOff>73275</xdr:rowOff>
    </xdr:to>
    <xdr:sp macro="" textlink="">
      <xdr:nvSpPr>
        <xdr:cNvPr id="417" name="円/楕円 416"/>
        <xdr:cNvSpPr/>
      </xdr:nvSpPr>
      <xdr:spPr>
        <a:xfrm>
          <a:off x="9588500" y="131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64402</xdr:rowOff>
    </xdr:from>
    <xdr:ext cx="534377" cy="259045"/>
    <xdr:sp macro="" textlink="">
      <xdr:nvSpPr>
        <xdr:cNvPr id="418" name="テキスト ボックス 417"/>
        <xdr:cNvSpPr txBox="1"/>
      </xdr:nvSpPr>
      <xdr:spPr>
        <a:xfrm>
          <a:off x="9372111" y="132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45535</xdr:rowOff>
    </xdr:from>
    <xdr:to>
      <xdr:col>12</xdr:col>
      <xdr:colOff>561975</xdr:colOff>
      <xdr:row>76</xdr:row>
      <xdr:rowOff>147135</xdr:rowOff>
    </xdr:to>
    <xdr:sp macro="" textlink="">
      <xdr:nvSpPr>
        <xdr:cNvPr id="419" name="円/楕円 418"/>
        <xdr:cNvSpPr/>
      </xdr:nvSpPr>
      <xdr:spPr>
        <a:xfrm>
          <a:off x="8699500" y="130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138262</xdr:rowOff>
    </xdr:from>
    <xdr:ext cx="534377" cy="259045"/>
    <xdr:sp macro="" textlink="">
      <xdr:nvSpPr>
        <xdr:cNvPr id="420" name="テキスト ボックス 419"/>
        <xdr:cNvSpPr txBox="1"/>
      </xdr:nvSpPr>
      <xdr:spPr>
        <a:xfrm>
          <a:off x="8483111" y="131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52408</xdr:rowOff>
    </xdr:from>
    <xdr:to>
      <xdr:col>15</xdr:col>
      <xdr:colOff>180975</xdr:colOff>
      <xdr:row>98</xdr:row>
      <xdr:rowOff>62531</xdr:rowOff>
    </xdr:to>
    <xdr:cxnSp macro="">
      <xdr:nvCxnSpPr>
        <xdr:cNvPr id="452" name="直線コネクタ 451"/>
        <xdr:cNvCxnSpPr/>
      </xdr:nvCxnSpPr>
      <xdr:spPr>
        <a:xfrm flipV="1">
          <a:off x="9639300" y="16511608"/>
          <a:ext cx="838200" cy="35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3"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146624</xdr:rowOff>
    </xdr:from>
    <xdr:to>
      <xdr:col>14</xdr:col>
      <xdr:colOff>28575</xdr:colOff>
      <xdr:row>98</xdr:row>
      <xdr:rowOff>62531</xdr:rowOff>
    </xdr:to>
    <xdr:cxnSp macro="">
      <xdr:nvCxnSpPr>
        <xdr:cNvPr id="455" name="直線コネクタ 454"/>
        <xdr:cNvCxnSpPr/>
      </xdr:nvCxnSpPr>
      <xdr:spPr>
        <a:xfrm>
          <a:off x="8750300" y="16777274"/>
          <a:ext cx="889000" cy="8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7" name="テキスト ボックス 456"/>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59" name="テキスト ボックス 458"/>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1608</xdr:rowOff>
    </xdr:from>
    <xdr:to>
      <xdr:col>15</xdr:col>
      <xdr:colOff>231775</xdr:colOff>
      <xdr:row>96</xdr:row>
      <xdr:rowOff>103208</xdr:rowOff>
    </xdr:to>
    <xdr:sp macro="" textlink="">
      <xdr:nvSpPr>
        <xdr:cNvPr id="465" name="円/楕円 464"/>
        <xdr:cNvSpPr/>
      </xdr:nvSpPr>
      <xdr:spPr>
        <a:xfrm>
          <a:off x="10426700" y="164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24485</xdr:rowOff>
    </xdr:from>
    <xdr:ext cx="534377" cy="259045"/>
    <xdr:sp macro="" textlink="">
      <xdr:nvSpPr>
        <xdr:cNvPr id="466" name="普通建設事業費 （ うち更新整備　）該当値テキスト"/>
        <xdr:cNvSpPr txBox="1"/>
      </xdr:nvSpPr>
      <xdr:spPr>
        <a:xfrm>
          <a:off x="10528300" y="163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11731</xdr:rowOff>
    </xdr:from>
    <xdr:to>
      <xdr:col>14</xdr:col>
      <xdr:colOff>79375</xdr:colOff>
      <xdr:row>98</xdr:row>
      <xdr:rowOff>113331</xdr:rowOff>
    </xdr:to>
    <xdr:sp macro="" textlink="">
      <xdr:nvSpPr>
        <xdr:cNvPr id="467" name="円/楕円 466"/>
        <xdr:cNvSpPr/>
      </xdr:nvSpPr>
      <xdr:spPr>
        <a:xfrm>
          <a:off x="9588500" y="168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104458</xdr:rowOff>
    </xdr:from>
    <xdr:ext cx="534377" cy="259045"/>
    <xdr:sp macro="" textlink="">
      <xdr:nvSpPr>
        <xdr:cNvPr id="468" name="テキスト ボックス 467"/>
        <xdr:cNvSpPr txBox="1"/>
      </xdr:nvSpPr>
      <xdr:spPr>
        <a:xfrm>
          <a:off x="9372111" y="169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95824</xdr:rowOff>
    </xdr:from>
    <xdr:to>
      <xdr:col>12</xdr:col>
      <xdr:colOff>561975</xdr:colOff>
      <xdr:row>98</xdr:row>
      <xdr:rowOff>25974</xdr:rowOff>
    </xdr:to>
    <xdr:sp macro="" textlink="">
      <xdr:nvSpPr>
        <xdr:cNvPr id="469" name="円/楕円 468"/>
        <xdr:cNvSpPr/>
      </xdr:nvSpPr>
      <xdr:spPr>
        <a:xfrm>
          <a:off x="8699500" y="1672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17101</xdr:rowOff>
    </xdr:from>
    <xdr:ext cx="534377" cy="259045"/>
    <xdr:sp macro="" textlink="">
      <xdr:nvSpPr>
        <xdr:cNvPr id="470" name="テキスト ボックス 469"/>
        <xdr:cNvSpPr txBox="1"/>
      </xdr:nvSpPr>
      <xdr:spPr>
        <a:xfrm>
          <a:off x="8483111" y="1681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90681</xdr:rowOff>
    </xdr:from>
    <xdr:to>
      <xdr:col>23</xdr:col>
      <xdr:colOff>517525</xdr:colOff>
      <xdr:row>39</xdr:row>
      <xdr:rowOff>96103</xdr:rowOff>
    </xdr:to>
    <xdr:cxnSp macro="">
      <xdr:nvCxnSpPr>
        <xdr:cNvPr id="501" name="直線コネクタ 500"/>
        <xdr:cNvCxnSpPr/>
      </xdr:nvCxnSpPr>
      <xdr:spPr>
        <a:xfrm flipV="1">
          <a:off x="15481300" y="6777231"/>
          <a:ext cx="8382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90584</xdr:rowOff>
    </xdr:from>
    <xdr:to>
      <xdr:col>22</xdr:col>
      <xdr:colOff>365125</xdr:colOff>
      <xdr:row>39</xdr:row>
      <xdr:rowOff>96103</xdr:rowOff>
    </xdr:to>
    <xdr:cxnSp macro="">
      <xdr:nvCxnSpPr>
        <xdr:cNvPr id="504" name="直線コネクタ 503"/>
        <xdr:cNvCxnSpPr/>
      </xdr:nvCxnSpPr>
      <xdr:spPr>
        <a:xfrm>
          <a:off x="14592300" y="6777134"/>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90584</xdr:rowOff>
    </xdr:from>
    <xdr:to>
      <xdr:col>21</xdr:col>
      <xdr:colOff>161925</xdr:colOff>
      <xdr:row>39</xdr:row>
      <xdr:rowOff>93294</xdr:rowOff>
    </xdr:to>
    <xdr:cxnSp macro="">
      <xdr:nvCxnSpPr>
        <xdr:cNvPr id="507" name="直線コネクタ 506"/>
        <xdr:cNvCxnSpPr/>
      </xdr:nvCxnSpPr>
      <xdr:spPr>
        <a:xfrm flipV="1">
          <a:off x="13703300" y="6777134"/>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93294</xdr:rowOff>
    </xdr:from>
    <xdr:to>
      <xdr:col>19</xdr:col>
      <xdr:colOff>644525</xdr:colOff>
      <xdr:row>39</xdr:row>
      <xdr:rowOff>93458</xdr:rowOff>
    </xdr:to>
    <xdr:cxnSp macro="">
      <xdr:nvCxnSpPr>
        <xdr:cNvPr id="510" name="直線コネクタ 509"/>
        <xdr:cNvCxnSpPr/>
      </xdr:nvCxnSpPr>
      <xdr:spPr>
        <a:xfrm flipV="1">
          <a:off x="12814300" y="6779844"/>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39881</xdr:rowOff>
    </xdr:from>
    <xdr:to>
      <xdr:col>23</xdr:col>
      <xdr:colOff>568325</xdr:colOff>
      <xdr:row>39</xdr:row>
      <xdr:rowOff>141481</xdr:rowOff>
    </xdr:to>
    <xdr:sp macro="" textlink="">
      <xdr:nvSpPr>
        <xdr:cNvPr id="520" name="円/楕円 519"/>
        <xdr:cNvSpPr/>
      </xdr:nvSpPr>
      <xdr:spPr>
        <a:xfrm>
          <a:off x="16268700" y="67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378565" cy="259045"/>
    <xdr:sp macro="" textlink="">
      <xdr:nvSpPr>
        <xdr:cNvPr id="521" name="災害復旧事業費該当値テキスト"/>
        <xdr:cNvSpPr txBox="1"/>
      </xdr:nvSpPr>
      <xdr:spPr>
        <a:xfrm>
          <a:off x="16370300" y="6668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45303</xdr:rowOff>
    </xdr:from>
    <xdr:to>
      <xdr:col>22</xdr:col>
      <xdr:colOff>415925</xdr:colOff>
      <xdr:row>39</xdr:row>
      <xdr:rowOff>146903</xdr:rowOff>
    </xdr:to>
    <xdr:sp macro="" textlink="">
      <xdr:nvSpPr>
        <xdr:cNvPr id="522" name="円/楕円 521"/>
        <xdr:cNvSpPr/>
      </xdr:nvSpPr>
      <xdr:spPr>
        <a:xfrm>
          <a:off x="15430500" y="67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138030</xdr:rowOff>
    </xdr:from>
    <xdr:ext cx="313932" cy="259045"/>
    <xdr:sp macro="" textlink="">
      <xdr:nvSpPr>
        <xdr:cNvPr id="523" name="テキスト ボックス 522"/>
        <xdr:cNvSpPr txBox="1"/>
      </xdr:nvSpPr>
      <xdr:spPr>
        <a:xfrm>
          <a:off x="15324333" y="6824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39784</xdr:rowOff>
    </xdr:from>
    <xdr:to>
      <xdr:col>21</xdr:col>
      <xdr:colOff>212725</xdr:colOff>
      <xdr:row>39</xdr:row>
      <xdr:rowOff>141384</xdr:rowOff>
    </xdr:to>
    <xdr:sp macro="" textlink="">
      <xdr:nvSpPr>
        <xdr:cNvPr id="524" name="円/楕円 523"/>
        <xdr:cNvSpPr/>
      </xdr:nvSpPr>
      <xdr:spPr>
        <a:xfrm>
          <a:off x="14541500" y="67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132511</xdr:rowOff>
    </xdr:from>
    <xdr:ext cx="378565" cy="259045"/>
    <xdr:sp macro="" textlink="">
      <xdr:nvSpPr>
        <xdr:cNvPr id="525" name="テキスト ボックス 524"/>
        <xdr:cNvSpPr txBox="1"/>
      </xdr:nvSpPr>
      <xdr:spPr>
        <a:xfrm>
          <a:off x="14403017" y="681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42494</xdr:rowOff>
    </xdr:from>
    <xdr:to>
      <xdr:col>20</xdr:col>
      <xdr:colOff>9525</xdr:colOff>
      <xdr:row>39</xdr:row>
      <xdr:rowOff>144094</xdr:rowOff>
    </xdr:to>
    <xdr:sp macro="" textlink="">
      <xdr:nvSpPr>
        <xdr:cNvPr id="526" name="円/楕円 525"/>
        <xdr:cNvSpPr/>
      </xdr:nvSpPr>
      <xdr:spPr>
        <a:xfrm>
          <a:off x="13652500" y="67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135221</xdr:rowOff>
    </xdr:from>
    <xdr:ext cx="378565" cy="259045"/>
    <xdr:sp macro="" textlink="">
      <xdr:nvSpPr>
        <xdr:cNvPr id="527" name="テキスト ボックス 526"/>
        <xdr:cNvSpPr txBox="1"/>
      </xdr:nvSpPr>
      <xdr:spPr>
        <a:xfrm>
          <a:off x="13514017" y="6821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42658</xdr:rowOff>
    </xdr:from>
    <xdr:to>
      <xdr:col>18</xdr:col>
      <xdr:colOff>492125</xdr:colOff>
      <xdr:row>39</xdr:row>
      <xdr:rowOff>144258</xdr:rowOff>
    </xdr:to>
    <xdr:sp macro="" textlink="">
      <xdr:nvSpPr>
        <xdr:cNvPr id="528" name="円/楕円 527"/>
        <xdr:cNvSpPr/>
      </xdr:nvSpPr>
      <xdr:spPr>
        <a:xfrm>
          <a:off x="12763500" y="67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135385</xdr:rowOff>
    </xdr:from>
    <xdr:ext cx="378565" cy="259045"/>
    <xdr:sp macro="" textlink="">
      <xdr:nvSpPr>
        <xdr:cNvPr id="529" name="テキスト ボックス 528"/>
        <xdr:cNvSpPr txBox="1"/>
      </xdr:nvSpPr>
      <xdr:spPr>
        <a:xfrm>
          <a:off x="12625017" y="682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100544</xdr:rowOff>
    </xdr:from>
    <xdr:to>
      <xdr:col>23</xdr:col>
      <xdr:colOff>517525</xdr:colOff>
      <xdr:row>73</xdr:row>
      <xdr:rowOff>137218</xdr:rowOff>
    </xdr:to>
    <xdr:cxnSp macro="">
      <xdr:nvCxnSpPr>
        <xdr:cNvPr id="610" name="直線コネクタ 609"/>
        <xdr:cNvCxnSpPr/>
      </xdr:nvCxnSpPr>
      <xdr:spPr>
        <a:xfrm>
          <a:off x="15481300" y="12616394"/>
          <a:ext cx="8382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127089</xdr:rowOff>
    </xdr:from>
    <xdr:ext cx="534377" cy="259045"/>
    <xdr:sp macro="" textlink="">
      <xdr:nvSpPr>
        <xdr:cNvPr id="611" name="公債費平均値テキスト"/>
        <xdr:cNvSpPr txBox="1"/>
      </xdr:nvSpPr>
      <xdr:spPr>
        <a:xfrm>
          <a:off x="16370300" y="12642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34446</xdr:rowOff>
    </xdr:from>
    <xdr:to>
      <xdr:col>22</xdr:col>
      <xdr:colOff>365125</xdr:colOff>
      <xdr:row>73</xdr:row>
      <xdr:rowOff>100544</xdr:rowOff>
    </xdr:to>
    <xdr:cxnSp macro="">
      <xdr:nvCxnSpPr>
        <xdr:cNvPr id="613" name="直線コネクタ 612"/>
        <xdr:cNvCxnSpPr/>
      </xdr:nvCxnSpPr>
      <xdr:spPr>
        <a:xfrm>
          <a:off x="14592300" y="12550296"/>
          <a:ext cx="889000" cy="6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64355</xdr:rowOff>
    </xdr:from>
    <xdr:ext cx="534377" cy="259045"/>
    <xdr:sp macro="" textlink="">
      <xdr:nvSpPr>
        <xdr:cNvPr id="615" name="テキスト ボックス 614"/>
        <xdr:cNvSpPr txBox="1"/>
      </xdr:nvSpPr>
      <xdr:spPr>
        <a:xfrm>
          <a:off x="15214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22689</xdr:rowOff>
    </xdr:from>
    <xdr:to>
      <xdr:col>21</xdr:col>
      <xdr:colOff>161925</xdr:colOff>
      <xdr:row>73</xdr:row>
      <xdr:rowOff>34446</xdr:rowOff>
    </xdr:to>
    <xdr:cxnSp macro="">
      <xdr:nvCxnSpPr>
        <xdr:cNvPr id="616" name="直線コネクタ 615"/>
        <xdr:cNvCxnSpPr/>
      </xdr:nvCxnSpPr>
      <xdr:spPr>
        <a:xfrm>
          <a:off x="13703300" y="12538539"/>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163600</xdr:rowOff>
    </xdr:from>
    <xdr:ext cx="534377" cy="259045"/>
    <xdr:sp macro="" textlink="">
      <xdr:nvSpPr>
        <xdr:cNvPr id="618" name="テキスト ボックス 617"/>
        <xdr:cNvSpPr txBox="1"/>
      </xdr:nvSpPr>
      <xdr:spPr>
        <a:xfrm>
          <a:off x="14325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125494</xdr:rowOff>
    </xdr:from>
    <xdr:to>
      <xdr:col>19</xdr:col>
      <xdr:colOff>644525</xdr:colOff>
      <xdr:row>73</xdr:row>
      <xdr:rowOff>22689</xdr:rowOff>
    </xdr:to>
    <xdr:cxnSp macro="">
      <xdr:nvCxnSpPr>
        <xdr:cNvPr id="619" name="直線コネクタ 618"/>
        <xdr:cNvCxnSpPr/>
      </xdr:nvCxnSpPr>
      <xdr:spPr>
        <a:xfrm>
          <a:off x="12814300" y="12469894"/>
          <a:ext cx="8890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149199</xdr:rowOff>
    </xdr:from>
    <xdr:ext cx="534377" cy="259045"/>
    <xdr:sp macro="" textlink="">
      <xdr:nvSpPr>
        <xdr:cNvPr id="621" name="テキスト ボックス 620"/>
        <xdr:cNvSpPr txBox="1"/>
      </xdr:nvSpPr>
      <xdr:spPr>
        <a:xfrm>
          <a:off x="13436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130976</xdr:rowOff>
    </xdr:from>
    <xdr:ext cx="534377" cy="259045"/>
    <xdr:sp macro="" textlink="">
      <xdr:nvSpPr>
        <xdr:cNvPr id="623" name="テキスト ボックス 622"/>
        <xdr:cNvSpPr txBox="1"/>
      </xdr:nvSpPr>
      <xdr:spPr>
        <a:xfrm>
          <a:off x="12547111" y="126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86418</xdr:rowOff>
    </xdr:from>
    <xdr:to>
      <xdr:col>23</xdr:col>
      <xdr:colOff>568325</xdr:colOff>
      <xdr:row>74</xdr:row>
      <xdr:rowOff>16568</xdr:rowOff>
    </xdr:to>
    <xdr:sp macro="" textlink="">
      <xdr:nvSpPr>
        <xdr:cNvPr id="629" name="円/楕円 628"/>
        <xdr:cNvSpPr/>
      </xdr:nvSpPr>
      <xdr:spPr>
        <a:xfrm>
          <a:off x="16268700" y="126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109295</xdr:rowOff>
    </xdr:from>
    <xdr:ext cx="534377" cy="259045"/>
    <xdr:sp macro="" textlink="">
      <xdr:nvSpPr>
        <xdr:cNvPr id="630" name="公債費該当値テキスト"/>
        <xdr:cNvSpPr txBox="1"/>
      </xdr:nvSpPr>
      <xdr:spPr>
        <a:xfrm>
          <a:off x="16370300" y="1245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40,326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49744</xdr:rowOff>
    </xdr:from>
    <xdr:to>
      <xdr:col>22</xdr:col>
      <xdr:colOff>415925</xdr:colOff>
      <xdr:row>73</xdr:row>
      <xdr:rowOff>151344</xdr:rowOff>
    </xdr:to>
    <xdr:sp macro="" textlink="">
      <xdr:nvSpPr>
        <xdr:cNvPr id="631" name="円/楕円 630"/>
        <xdr:cNvSpPr/>
      </xdr:nvSpPr>
      <xdr:spPr>
        <a:xfrm>
          <a:off x="15430500" y="1256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167871</xdr:rowOff>
    </xdr:from>
    <xdr:ext cx="534377" cy="259045"/>
    <xdr:sp macro="" textlink="">
      <xdr:nvSpPr>
        <xdr:cNvPr id="632" name="テキスト ボックス 631"/>
        <xdr:cNvSpPr txBox="1"/>
      </xdr:nvSpPr>
      <xdr:spPr>
        <a:xfrm>
          <a:off x="15214111" y="1234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41,449</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155096</xdr:rowOff>
    </xdr:from>
    <xdr:to>
      <xdr:col>21</xdr:col>
      <xdr:colOff>212725</xdr:colOff>
      <xdr:row>73</xdr:row>
      <xdr:rowOff>85246</xdr:rowOff>
    </xdr:to>
    <xdr:sp macro="" textlink="">
      <xdr:nvSpPr>
        <xdr:cNvPr id="633" name="円/楕円 632"/>
        <xdr:cNvSpPr/>
      </xdr:nvSpPr>
      <xdr:spPr>
        <a:xfrm>
          <a:off x="14541500" y="124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101773</xdr:rowOff>
    </xdr:from>
    <xdr:ext cx="534377" cy="259045"/>
    <xdr:sp macro="" textlink="">
      <xdr:nvSpPr>
        <xdr:cNvPr id="634" name="テキスト ボックス 633"/>
        <xdr:cNvSpPr txBox="1"/>
      </xdr:nvSpPr>
      <xdr:spPr>
        <a:xfrm>
          <a:off x="14325111" y="1227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43,473</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143339</xdr:rowOff>
    </xdr:from>
    <xdr:to>
      <xdr:col>20</xdr:col>
      <xdr:colOff>9525</xdr:colOff>
      <xdr:row>73</xdr:row>
      <xdr:rowOff>73489</xdr:rowOff>
    </xdr:to>
    <xdr:sp macro="" textlink="">
      <xdr:nvSpPr>
        <xdr:cNvPr id="635" name="円/楕円 634"/>
        <xdr:cNvSpPr/>
      </xdr:nvSpPr>
      <xdr:spPr>
        <a:xfrm>
          <a:off x="13652500" y="124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90016</xdr:rowOff>
    </xdr:from>
    <xdr:ext cx="534377" cy="259045"/>
    <xdr:sp macro="" textlink="">
      <xdr:nvSpPr>
        <xdr:cNvPr id="636" name="テキスト ボックス 635"/>
        <xdr:cNvSpPr txBox="1"/>
      </xdr:nvSpPr>
      <xdr:spPr>
        <a:xfrm>
          <a:off x="13436111" y="1226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43,833</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74694</xdr:rowOff>
    </xdr:from>
    <xdr:to>
      <xdr:col>18</xdr:col>
      <xdr:colOff>492125</xdr:colOff>
      <xdr:row>73</xdr:row>
      <xdr:rowOff>4844</xdr:rowOff>
    </xdr:to>
    <xdr:sp macro="" textlink="">
      <xdr:nvSpPr>
        <xdr:cNvPr id="637" name="円/楕円 636"/>
        <xdr:cNvSpPr/>
      </xdr:nvSpPr>
      <xdr:spPr>
        <a:xfrm>
          <a:off x="12763500" y="124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21371</xdr:rowOff>
    </xdr:from>
    <xdr:ext cx="534377" cy="259045"/>
    <xdr:sp macro="" textlink="">
      <xdr:nvSpPr>
        <xdr:cNvPr id="638" name="テキスト ボックス 637"/>
        <xdr:cNvSpPr txBox="1"/>
      </xdr:nvSpPr>
      <xdr:spPr>
        <a:xfrm>
          <a:off x="12547111" y="1219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126898</xdr:rowOff>
    </xdr:from>
    <xdr:to>
      <xdr:col>23</xdr:col>
      <xdr:colOff>517525</xdr:colOff>
      <xdr:row>98</xdr:row>
      <xdr:rowOff>106781</xdr:rowOff>
    </xdr:to>
    <xdr:cxnSp macro="">
      <xdr:nvCxnSpPr>
        <xdr:cNvPr id="665" name="直線コネクタ 664"/>
        <xdr:cNvCxnSpPr/>
      </xdr:nvCxnSpPr>
      <xdr:spPr>
        <a:xfrm>
          <a:off x="15481300" y="16586098"/>
          <a:ext cx="838200" cy="3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126898</xdr:rowOff>
    </xdr:from>
    <xdr:to>
      <xdr:col>22</xdr:col>
      <xdr:colOff>365125</xdr:colOff>
      <xdr:row>97</xdr:row>
      <xdr:rowOff>164892</xdr:rowOff>
    </xdr:to>
    <xdr:cxnSp macro="">
      <xdr:nvCxnSpPr>
        <xdr:cNvPr id="668" name="直線コネクタ 667"/>
        <xdr:cNvCxnSpPr/>
      </xdr:nvCxnSpPr>
      <xdr:spPr>
        <a:xfrm flipV="1">
          <a:off x="14592300" y="16586098"/>
          <a:ext cx="889000" cy="20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42639</xdr:rowOff>
    </xdr:from>
    <xdr:ext cx="469744" cy="259045"/>
    <xdr:sp macro="" textlink="">
      <xdr:nvSpPr>
        <xdr:cNvPr id="670" name="テキスト ボックス 669"/>
        <xdr:cNvSpPr txBox="1"/>
      </xdr:nvSpPr>
      <xdr:spPr>
        <a:xfrm>
          <a:off x="15246427"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164892</xdr:rowOff>
    </xdr:from>
    <xdr:to>
      <xdr:col>21</xdr:col>
      <xdr:colOff>161925</xdr:colOff>
      <xdr:row>98</xdr:row>
      <xdr:rowOff>7113</xdr:rowOff>
    </xdr:to>
    <xdr:cxnSp macro="">
      <xdr:nvCxnSpPr>
        <xdr:cNvPr id="671" name="直線コネクタ 670"/>
        <xdr:cNvCxnSpPr/>
      </xdr:nvCxnSpPr>
      <xdr:spPr>
        <a:xfrm flipV="1">
          <a:off x="13703300" y="16795542"/>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7113</xdr:rowOff>
    </xdr:from>
    <xdr:to>
      <xdr:col>19</xdr:col>
      <xdr:colOff>644525</xdr:colOff>
      <xdr:row>98</xdr:row>
      <xdr:rowOff>43231</xdr:rowOff>
    </xdr:to>
    <xdr:cxnSp macro="">
      <xdr:nvCxnSpPr>
        <xdr:cNvPr id="674" name="直線コネクタ 673"/>
        <xdr:cNvCxnSpPr/>
      </xdr:nvCxnSpPr>
      <xdr:spPr>
        <a:xfrm flipV="1">
          <a:off x="12814300" y="16809213"/>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6" name="テキスト ボックス 675"/>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55981</xdr:rowOff>
    </xdr:from>
    <xdr:to>
      <xdr:col>23</xdr:col>
      <xdr:colOff>568325</xdr:colOff>
      <xdr:row>98</xdr:row>
      <xdr:rowOff>157581</xdr:rowOff>
    </xdr:to>
    <xdr:sp macro="" textlink="">
      <xdr:nvSpPr>
        <xdr:cNvPr id="684" name="円/楕円 683"/>
        <xdr:cNvSpPr/>
      </xdr:nvSpPr>
      <xdr:spPr>
        <a:xfrm>
          <a:off x="16268700" y="168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142358</xdr:rowOff>
    </xdr:from>
    <xdr:ext cx="378565" cy="259045"/>
    <xdr:sp macro="" textlink="">
      <xdr:nvSpPr>
        <xdr:cNvPr id="685" name="積立金該当値テキスト"/>
        <xdr:cNvSpPr txBox="1"/>
      </xdr:nvSpPr>
      <xdr:spPr>
        <a:xfrm>
          <a:off x="16370300" y="16773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76098</xdr:rowOff>
    </xdr:from>
    <xdr:to>
      <xdr:col>22</xdr:col>
      <xdr:colOff>415925</xdr:colOff>
      <xdr:row>97</xdr:row>
      <xdr:rowOff>6248</xdr:rowOff>
    </xdr:to>
    <xdr:sp macro="" textlink="">
      <xdr:nvSpPr>
        <xdr:cNvPr id="686" name="円/楕円 685"/>
        <xdr:cNvSpPr/>
      </xdr:nvSpPr>
      <xdr:spPr>
        <a:xfrm>
          <a:off x="15430500" y="165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22775</xdr:rowOff>
    </xdr:from>
    <xdr:ext cx="469744" cy="259045"/>
    <xdr:sp macro="" textlink="">
      <xdr:nvSpPr>
        <xdr:cNvPr id="687" name="テキスト ボックス 686"/>
        <xdr:cNvSpPr txBox="1"/>
      </xdr:nvSpPr>
      <xdr:spPr>
        <a:xfrm>
          <a:off x="15246427" y="1631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114092</xdr:rowOff>
    </xdr:from>
    <xdr:to>
      <xdr:col>21</xdr:col>
      <xdr:colOff>212725</xdr:colOff>
      <xdr:row>98</xdr:row>
      <xdr:rowOff>44242</xdr:rowOff>
    </xdr:to>
    <xdr:sp macro="" textlink="">
      <xdr:nvSpPr>
        <xdr:cNvPr id="688" name="円/楕円 687"/>
        <xdr:cNvSpPr/>
      </xdr:nvSpPr>
      <xdr:spPr>
        <a:xfrm>
          <a:off x="14541500" y="167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35369</xdr:rowOff>
    </xdr:from>
    <xdr:ext cx="469744" cy="259045"/>
    <xdr:sp macro="" textlink="">
      <xdr:nvSpPr>
        <xdr:cNvPr id="689" name="テキスト ボックス 688"/>
        <xdr:cNvSpPr txBox="1"/>
      </xdr:nvSpPr>
      <xdr:spPr>
        <a:xfrm>
          <a:off x="14357427" y="168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127763</xdr:rowOff>
    </xdr:from>
    <xdr:to>
      <xdr:col>20</xdr:col>
      <xdr:colOff>9525</xdr:colOff>
      <xdr:row>98</xdr:row>
      <xdr:rowOff>57913</xdr:rowOff>
    </xdr:to>
    <xdr:sp macro="" textlink="">
      <xdr:nvSpPr>
        <xdr:cNvPr id="690" name="円/楕円 689"/>
        <xdr:cNvSpPr/>
      </xdr:nvSpPr>
      <xdr:spPr>
        <a:xfrm>
          <a:off x="13652500" y="167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49040</xdr:rowOff>
    </xdr:from>
    <xdr:ext cx="469744" cy="259045"/>
    <xdr:sp macro="" textlink="">
      <xdr:nvSpPr>
        <xdr:cNvPr id="691" name="テキスト ボックス 690"/>
        <xdr:cNvSpPr txBox="1"/>
      </xdr:nvSpPr>
      <xdr:spPr>
        <a:xfrm>
          <a:off x="13468427" y="1685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163881</xdr:rowOff>
    </xdr:from>
    <xdr:to>
      <xdr:col>18</xdr:col>
      <xdr:colOff>492125</xdr:colOff>
      <xdr:row>98</xdr:row>
      <xdr:rowOff>94031</xdr:rowOff>
    </xdr:to>
    <xdr:sp macro="" textlink="">
      <xdr:nvSpPr>
        <xdr:cNvPr id="692" name="円/楕円 691"/>
        <xdr:cNvSpPr/>
      </xdr:nvSpPr>
      <xdr:spPr>
        <a:xfrm>
          <a:off x="12763500" y="167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85158</xdr:rowOff>
    </xdr:from>
    <xdr:ext cx="469744" cy="259045"/>
    <xdr:sp macro="" textlink="">
      <xdr:nvSpPr>
        <xdr:cNvPr id="693" name="テキスト ボックス 692"/>
        <xdr:cNvSpPr txBox="1"/>
      </xdr:nvSpPr>
      <xdr:spPr>
        <a:xfrm>
          <a:off x="12579427" y="1688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119452</xdr:rowOff>
    </xdr:from>
    <xdr:to>
      <xdr:col>32</xdr:col>
      <xdr:colOff>187325</xdr:colOff>
      <xdr:row>38</xdr:row>
      <xdr:rowOff>41892</xdr:rowOff>
    </xdr:to>
    <xdr:cxnSp macro="">
      <xdr:nvCxnSpPr>
        <xdr:cNvPr id="724" name="直線コネクタ 723"/>
        <xdr:cNvCxnSpPr/>
      </xdr:nvCxnSpPr>
      <xdr:spPr>
        <a:xfrm flipV="1">
          <a:off x="21323300" y="6463102"/>
          <a:ext cx="838200" cy="9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57693</xdr:rowOff>
    </xdr:from>
    <xdr:ext cx="469744" cy="259045"/>
    <xdr:sp macro="" textlink="">
      <xdr:nvSpPr>
        <xdr:cNvPr id="725" name="投資及び出資金平均値テキスト"/>
        <xdr:cNvSpPr txBox="1"/>
      </xdr:nvSpPr>
      <xdr:spPr>
        <a:xfrm>
          <a:off x="22212300" y="6401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41892</xdr:rowOff>
    </xdr:from>
    <xdr:to>
      <xdr:col>31</xdr:col>
      <xdr:colOff>34925</xdr:colOff>
      <xdr:row>38</xdr:row>
      <xdr:rowOff>156518</xdr:rowOff>
    </xdr:to>
    <xdr:cxnSp macro="">
      <xdr:nvCxnSpPr>
        <xdr:cNvPr id="727" name="直線コネクタ 726"/>
        <xdr:cNvCxnSpPr/>
      </xdr:nvCxnSpPr>
      <xdr:spPr>
        <a:xfrm flipV="1">
          <a:off x="20434300" y="6556992"/>
          <a:ext cx="8890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55118</xdr:rowOff>
    </xdr:from>
    <xdr:to>
      <xdr:col>29</xdr:col>
      <xdr:colOff>517525</xdr:colOff>
      <xdr:row>38</xdr:row>
      <xdr:rowOff>156518</xdr:rowOff>
    </xdr:to>
    <xdr:cxnSp macro="">
      <xdr:nvCxnSpPr>
        <xdr:cNvPr id="730" name="直線コネクタ 729"/>
        <xdr:cNvCxnSpPr/>
      </xdr:nvCxnSpPr>
      <xdr:spPr>
        <a:xfrm>
          <a:off x="19545300" y="6570218"/>
          <a:ext cx="889000" cy="10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55118</xdr:rowOff>
    </xdr:from>
    <xdr:to>
      <xdr:col>28</xdr:col>
      <xdr:colOff>314325</xdr:colOff>
      <xdr:row>38</xdr:row>
      <xdr:rowOff>163376</xdr:rowOff>
    </xdr:to>
    <xdr:cxnSp macro="">
      <xdr:nvCxnSpPr>
        <xdr:cNvPr id="733" name="直線コネクタ 732"/>
        <xdr:cNvCxnSpPr/>
      </xdr:nvCxnSpPr>
      <xdr:spPr>
        <a:xfrm flipV="1">
          <a:off x="18656300" y="6570218"/>
          <a:ext cx="889000" cy="10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68652</xdr:rowOff>
    </xdr:from>
    <xdr:to>
      <xdr:col>32</xdr:col>
      <xdr:colOff>238125</xdr:colOff>
      <xdr:row>37</xdr:row>
      <xdr:rowOff>170252</xdr:rowOff>
    </xdr:to>
    <xdr:sp macro="" textlink="">
      <xdr:nvSpPr>
        <xdr:cNvPr id="743" name="円/楕円 742"/>
        <xdr:cNvSpPr/>
      </xdr:nvSpPr>
      <xdr:spPr>
        <a:xfrm>
          <a:off x="22110700" y="64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91529</xdr:rowOff>
    </xdr:from>
    <xdr:ext cx="469744" cy="259045"/>
    <xdr:sp macro="" textlink="">
      <xdr:nvSpPr>
        <xdr:cNvPr id="744" name="投資及び出資金該当値テキスト"/>
        <xdr:cNvSpPr txBox="1"/>
      </xdr:nvSpPr>
      <xdr:spPr>
        <a:xfrm>
          <a:off x="22212300" y="626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162542</xdr:rowOff>
    </xdr:from>
    <xdr:to>
      <xdr:col>31</xdr:col>
      <xdr:colOff>85725</xdr:colOff>
      <xdr:row>38</xdr:row>
      <xdr:rowOff>92692</xdr:rowOff>
    </xdr:to>
    <xdr:sp macro="" textlink="">
      <xdr:nvSpPr>
        <xdr:cNvPr id="745" name="円/楕円 744"/>
        <xdr:cNvSpPr/>
      </xdr:nvSpPr>
      <xdr:spPr>
        <a:xfrm>
          <a:off x="21272500" y="65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83819</xdr:rowOff>
    </xdr:from>
    <xdr:ext cx="469744" cy="259045"/>
    <xdr:sp macro="" textlink="">
      <xdr:nvSpPr>
        <xdr:cNvPr id="746" name="テキスト ボックス 745"/>
        <xdr:cNvSpPr txBox="1"/>
      </xdr:nvSpPr>
      <xdr:spPr>
        <a:xfrm>
          <a:off x="21088427" y="659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105718</xdr:rowOff>
    </xdr:from>
    <xdr:to>
      <xdr:col>29</xdr:col>
      <xdr:colOff>568325</xdr:colOff>
      <xdr:row>39</xdr:row>
      <xdr:rowOff>35868</xdr:rowOff>
    </xdr:to>
    <xdr:sp macro="" textlink="">
      <xdr:nvSpPr>
        <xdr:cNvPr id="747" name="円/楕円 746"/>
        <xdr:cNvSpPr/>
      </xdr:nvSpPr>
      <xdr:spPr>
        <a:xfrm>
          <a:off x="20383500" y="662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26995</xdr:rowOff>
    </xdr:from>
    <xdr:ext cx="378565" cy="259045"/>
    <xdr:sp macro="" textlink="">
      <xdr:nvSpPr>
        <xdr:cNvPr id="748" name="テキスト ボックス 747"/>
        <xdr:cNvSpPr txBox="1"/>
      </xdr:nvSpPr>
      <xdr:spPr>
        <a:xfrm>
          <a:off x="20245017" y="671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4318</xdr:rowOff>
    </xdr:from>
    <xdr:to>
      <xdr:col>28</xdr:col>
      <xdr:colOff>365125</xdr:colOff>
      <xdr:row>38</xdr:row>
      <xdr:rowOff>105918</xdr:rowOff>
    </xdr:to>
    <xdr:sp macro="" textlink="">
      <xdr:nvSpPr>
        <xdr:cNvPr id="749" name="円/楕円 748"/>
        <xdr:cNvSpPr/>
      </xdr:nvSpPr>
      <xdr:spPr>
        <a:xfrm>
          <a:off x="19494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97045</xdr:rowOff>
    </xdr:from>
    <xdr:ext cx="469744" cy="259045"/>
    <xdr:sp macro="" textlink="">
      <xdr:nvSpPr>
        <xdr:cNvPr id="750" name="テキスト ボックス 749"/>
        <xdr:cNvSpPr txBox="1"/>
      </xdr:nvSpPr>
      <xdr:spPr>
        <a:xfrm>
          <a:off x="19310427" y="661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112576</xdr:rowOff>
    </xdr:from>
    <xdr:to>
      <xdr:col>27</xdr:col>
      <xdr:colOff>161925</xdr:colOff>
      <xdr:row>39</xdr:row>
      <xdr:rowOff>42726</xdr:rowOff>
    </xdr:to>
    <xdr:sp macro="" textlink="">
      <xdr:nvSpPr>
        <xdr:cNvPr id="751" name="円/楕円 750"/>
        <xdr:cNvSpPr/>
      </xdr:nvSpPr>
      <xdr:spPr>
        <a:xfrm>
          <a:off x="18605500" y="662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33853</xdr:rowOff>
    </xdr:from>
    <xdr:ext cx="378565" cy="259045"/>
    <xdr:sp macro="" textlink="">
      <xdr:nvSpPr>
        <xdr:cNvPr id="752" name="テキスト ボックス 751"/>
        <xdr:cNvSpPr txBox="1"/>
      </xdr:nvSpPr>
      <xdr:spPr>
        <a:xfrm>
          <a:off x="18467017" y="672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45713</xdr:rowOff>
    </xdr:from>
    <xdr:to>
      <xdr:col>32</xdr:col>
      <xdr:colOff>187325</xdr:colOff>
      <xdr:row>58</xdr:row>
      <xdr:rowOff>46464</xdr:rowOff>
    </xdr:to>
    <xdr:cxnSp macro="">
      <xdr:nvCxnSpPr>
        <xdr:cNvPr id="783" name="直線コネクタ 782"/>
        <xdr:cNvCxnSpPr/>
      </xdr:nvCxnSpPr>
      <xdr:spPr>
        <a:xfrm>
          <a:off x="21323300" y="9989813"/>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44341</xdr:rowOff>
    </xdr:from>
    <xdr:to>
      <xdr:col>31</xdr:col>
      <xdr:colOff>34925</xdr:colOff>
      <xdr:row>58</xdr:row>
      <xdr:rowOff>45713</xdr:rowOff>
    </xdr:to>
    <xdr:cxnSp macro="">
      <xdr:nvCxnSpPr>
        <xdr:cNvPr id="786" name="直線コネクタ 785"/>
        <xdr:cNvCxnSpPr/>
      </xdr:nvCxnSpPr>
      <xdr:spPr>
        <a:xfrm>
          <a:off x="20434300" y="998844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43263</xdr:rowOff>
    </xdr:from>
    <xdr:to>
      <xdr:col>29</xdr:col>
      <xdr:colOff>517525</xdr:colOff>
      <xdr:row>58</xdr:row>
      <xdr:rowOff>44341</xdr:rowOff>
    </xdr:to>
    <xdr:cxnSp macro="">
      <xdr:nvCxnSpPr>
        <xdr:cNvPr id="789" name="直線コネクタ 788"/>
        <xdr:cNvCxnSpPr/>
      </xdr:nvCxnSpPr>
      <xdr:spPr>
        <a:xfrm>
          <a:off x="19545300" y="9987363"/>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41467</xdr:rowOff>
    </xdr:from>
    <xdr:to>
      <xdr:col>28</xdr:col>
      <xdr:colOff>314325</xdr:colOff>
      <xdr:row>58</xdr:row>
      <xdr:rowOff>43263</xdr:rowOff>
    </xdr:to>
    <xdr:cxnSp macro="">
      <xdr:nvCxnSpPr>
        <xdr:cNvPr id="792" name="直線コネクタ 791"/>
        <xdr:cNvCxnSpPr/>
      </xdr:nvCxnSpPr>
      <xdr:spPr>
        <a:xfrm>
          <a:off x="18656300" y="9985567"/>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167114</xdr:rowOff>
    </xdr:from>
    <xdr:to>
      <xdr:col>32</xdr:col>
      <xdr:colOff>238125</xdr:colOff>
      <xdr:row>58</xdr:row>
      <xdr:rowOff>97264</xdr:rowOff>
    </xdr:to>
    <xdr:sp macro="" textlink="">
      <xdr:nvSpPr>
        <xdr:cNvPr id="802" name="円/楕円 801"/>
        <xdr:cNvSpPr/>
      </xdr:nvSpPr>
      <xdr:spPr>
        <a:xfrm>
          <a:off x="22110700" y="99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145541</xdr:rowOff>
    </xdr:from>
    <xdr:ext cx="469744" cy="259045"/>
    <xdr:sp macro="" textlink="">
      <xdr:nvSpPr>
        <xdr:cNvPr id="803" name="貸付金該当値テキスト"/>
        <xdr:cNvSpPr txBox="1"/>
      </xdr:nvSpPr>
      <xdr:spPr>
        <a:xfrm>
          <a:off x="22212300" y="991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166363</xdr:rowOff>
    </xdr:from>
    <xdr:to>
      <xdr:col>31</xdr:col>
      <xdr:colOff>85725</xdr:colOff>
      <xdr:row>58</xdr:row>
      <xdr:rowOff>96513</xdr:rowOff>
    </xdr:to>
    <xdr:sp macro="" textlink="">
      <xdr:nvSpPr>
        <xdr:cNvPr id="804" name="円/楕円 803"/>
        <xdr:cNvSpPr/>
      </xdr:nvSpPr>
      <xdr:spPr>
        <a:xfrm>
          <a:off x="21272500" y="993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87640</xdr:rowOff>
    </xdr:from>
    <xdr:ext cx="469744" cy="259045"/>
    <xdr:sp macro="" textlink="">
      <xdr:nvSpPr>
        <xdr:cNvPr id="805" name="テキスト ボックス 804"/>
        <xdr:cNvSpPr txBox="1"/>
      </xdr:nvSpPr>
      <xdr:spPr>
        <a:xfrm>
          <a:off x="21088427" y="10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164991</xdr:rowOff>
    </xdr:from>
    <xdr:to>
      <xdr:col>29</xdr:col>
      <xdr:colOff>568325</xdr:colOff>
      <xdr:row>58</xdr:row>
      <xdr:rowOff>95141</xdr:rowOff>
    </xdr:to>
    <xdr:sp macro="" textlink="">
      <xdr:nvSpPr>
        <xdr:cNvPr id="806" name="円/楕円 805"/>
        <xdr:cNvSpPr/>
      </xdr:nvSpPr>
      <xdr:spPr>
        <a:xfrm>
          <a:off x="20383500" y="993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86268</xdr:rowOff>
    </xdr:from>
    <xdr:ext cx="469744" cy="259045"/>
    <xdr:sp macro="" textlink="">
      <xdr:nvSpPr>
        <xdr:cNvPr id="807" name="テキスト ボックス 806"/>
        <xdr:cNvSpPr txBox="1"/>
      </xdr:nvSpPr>
      <xdr:spPr>
        <a:xfrm>
          <a:off x="20199427" y="1003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163913</xdr:rowOff>
    </xdr:from>
    <xdr:to>
      <xdr:col>28</xdr:col>
      <xdr:colOff>365125</xdr:colOff>
      <xdr:row>58</xdr:row>
      <xdr:rowOff>94063</xdr:rowOff>
    </xdr:to>
    <xdr:sp macro="" textlink="">
      <xdr:nvSpPr>
        <xdr:cNvPr id="808" name="円/楕円 807"/>
        <xdr:cNvSpPr/>
      </xdr:nvSpPr>
      <xdr:spPr>
        <a:xfrm>
          <a:off x="19494500" y="99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85190</xdr:rowOff>
    </xdr:from>
    <xdr:ext cx="469744" cy="259045"/>
    <xdr:sp macro="" textlink="">
      <xdr:nvSpPr>
        <xdr:cNvPr id="809" name="テキスト ボックス 808"/>
        <xdr:cNvSpPr txBox="1"/>
      </xdr:nvSpPr>
      <xdr:spPr>
        <a:xfrm>
          <a:off x="19310427" y="1002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162117</xdr:rowOff>
    </xdr:from>
    <xdr:to>
      <xdr:col>27</xdr:col>
      <xdr:colOff>161925</xdr:colOff>
      <xdr:row>58</xdr:row>
      <xdr:rowOff>92267</xdr:rowOff>
    </xdr:to>
    <xdr:sp macro="" textlink="">
      <xdr:nvSpPr>
        <xdr:cNvPr id="810" name="円/楕円 809"/>
        <xdr:cNvSpPr/>
      </xdr:nvSpPr>
      <xdr:spPr>
        <a:xfrm>
          <a:off x="18605500" y="99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83394</xdr:rowOff>
    </xdr:from>
    <xdr:ext cx="469744" cy="259045"/>
    <xdr:sp macro="" textlink="">
      <xdr:nvSpPr>
        <xdr:cNvPr id="811" name="テキスト ボックス 810"/>
        <xdr:cNvSpPr txBox="1"/>
      </xdr:nvSpPr>
      <xdr:spPr>
        <a:xfrm>
          <a:off x="18421427" y="1002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84575</xdr:rowOff>
    </xdr:from>
    <xdr:to>
      <xdr:col>32</xdr:col>
      <xdr:colOff>187325</xdr:colOff>
      <xdr:row>77</xdr:row>
      <xdr:rowOff>100185</xdr:rowOff>
    </xdr:to>
    <xdr:cxnSp macro="">
      <xdr:nvCxnSpPr>
        <xdr:cNvPr id="843" name="直線コネクタ 842"/>
        <xdr:cNvCxnSpPr/>
      </xdr:nvCxnSpPr>
      <xdr:spPr>
        <a:xfrm flipV="1">
          <a:off x="21323300" y="13286225"/>
          <a:ext cx="8382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100185</xdr:rowOff>
    </xdr:from>
    <xdr:to>
      <xdr:col>31</xdr:col>
      <xdr:colOff>34925</xdr:colOff>
      <xdr:row>78</xdr:row>
      <xdr:rowOff>1594</xdr:rowOff>
    </xdr:to>
    <xdr:cxnSp macro="">
      <xdr:nvCxnSpPr>
        <xdr:cNvPr id="846" name="直線コネクタ 845"/>
        <xdr:cNvCxnSpPr/>
      </xdr:nvCxnSpPr>
      <xdr:spPr>
        <a:xfrm flipV="1">
          <a:off x="20434300" y="13301835"/>
          <a:ext cx="889000" cy="7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1594</xdr:rowOff>
    </xdr:from>
    <xdr:to>
      <xdr:col>29</xdr:col>
      <xdr:colOff>517525</xdr:colOff>
      <xdr:row>78</xdr:row>
      <xdr:rowOff>33173</xdr:rowOff>
    </xdr:to>
    <xdr:cxnSp macro="">
      <xdr:nvCxnSpPr>
        <xdr:cNvPr id="849" name="直線コネクタ 848"/>
        <xdr:cNvCxnSpPr/>
      </xdr:nvCxnSpPr>
      <xdr:spPr>
        <a:xfrm flipV="1">
          <a:off x="19545300" y="13374694"/>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33173</xdr:rowOff>
    </xdr:from>
    <xdr:to>
      <xdr:col>28</xdr:col>
      <xdr:colOff>314325</xdr:colOff>
      <xdr:row>78</xdr:row>
      <xdr:rowOff>72230</xdr:rowOff>
    </xdr:to>
    <xdr:cxnSp macro="">
      <xdr:nvCxnSpPr>
        <xdr:cNvPr id="852" name="直線コネクタ 851"/>
        <xdr:cNvCxnSpPr/>
      </xdr:nvCxnSpPr>
      <xdr:spPr>
        <a:xfrm flipV="1">
          <a:off x="18656300" y="13406273"/>
          <a:ext cx="889000" cy="3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4" name="テキスト ボックス 853"/>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33775</xdr:rowOff>
    </xdr:from>
    <xdr:to>
      <xdr:col>32</xdr:col>
      <xdr:colOff>238125</xdr:colOff>
      <xdr:row>77</xdr:row>
      <xdr:rowOff>135375</xdr:rowOff>
    </xdr:to>
    <xdr:sp macro="" textlink="">
      <xdr:nvSpPr>
        <xdr:cNvPr id="862" name="円/楕円 861"/>
        <xdr:cNvSpPr/>
      </xdr:nvSpPr>
      <xdr:spPr>
        <a:xfrm>
          <a:off x="22110700" y="132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12202</xdr:rowOff>
    </xdr:from>
    <xdr:ext cx="534377" cy="259045"/>
    <xdr:sp macro="" textlink="">
      <xdr:nvSpPr>
        <xdr:cNvPr id="863" name="繰出金該当値テキスト"/>
        <xdr:cNvSpPr txBox="1"/>
      </xdr:nvSpPr>
      <xdr:spPr>
        <a:xfrm>
          <a:off x="22212300" y="132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30,938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49385</xdr:rowOff>
    </xdr:from>
    <xdr:to>
      <xdr:col>31</xdr:col>
      <xdr:colOff>85725</xdr:colOff>
      <xdr:row>77</xdr:row>
      <xdr:rowOff>150985</xdr:rowOff>
    </xdr:to>
    <xdr:sp macro="" textlink="">
      <xdr:nvSpPr>
        <xdr:cNvPr id="864" name="円/楕円 863"/>
        <xdr:cNvSpPr/>
      </xdr:nvSpPr>
      <xdr:spPr>
        <a:xfrm>
          <a:off x="21272500" y="132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142112</xdr:rowOff>
    </xdr:from>
    <xdr:ext cx="534377" cy="259045"/>
    <xdr:sp macro="" textlink="">
      <xdr:nvSpPr>
        <xdr:cNvPr id="865" name="テキスト ボックス 864"/>
        <xdr:cNvSpPr txBox="1"/>
      </xdr:nvSpPr>
      <xdr:spPr>
        <a:xfrm>
          <a:off x="21056111" y="1334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122244</xdr:rowOff>
    </xdr:from>
    <xdr:to>
      <xdr:col>29</xdr:col>
      <xdr:colOff>568325</xdr:colOff>
      <xdr:row>78</xdr:row>
      <xdr:rowOff>52394</xdr:rowOff>
    </xdr:to>
    <xdr:sp macro="" textlink="">
      <xdr:nvSpPr>
        <xdr:cNvPr id="866" name="円/楕円 865"/>
        <xdr:cNvSpPr/>
      </xdr:nvSpPr>
      <xdr:spPr>
        <a:xfrm>
          <a:off x="20383500" y="133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43521</xdr:rowOff>
    </xdr:from>
    <xdr:ext cx="534377" cy="259045"/>
    <xdr:sp macro="" textlink="">
      <xdr:nvSpPr>
        <xdr:cNvPr id="867" name="テキスト ボックス 866"/>
        <xdr:cNvSpPr txBox="1"/>
      </xdr:nvSpPr>
      <xdr:spPr>
        <a:xfrm>
          <a:off x="20167111" y="134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153823</xdr:rowOff>
    </xdr:from>
    <xdr:to>
      <xdr:col>28</xdr:col>
      <xdr:colOff>365125</xdr:colOff>
      <xdr:row>78</xdr:row>
      <xdr:rowOff>83973</xdr:rowOff>
    </xdr:to>
    <xdr:sp macro="" textlink="">
      <xdr:nvSpPr>
        <xdr:cNvPr id="868" name="円/楕円 867"/>
        <xdr:cNvSpPr/>
      </xdr:nvSpPr>
      <xdr:spPr>
        <a:xfrm>
          <a:off x="194945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75100</xdr:rowOff>
    </xdr:from>
    <xdr:ext cx="534377" cy="259045"/>
    <xdr:sp macro="" textlink="">
      <xdr:nvSpPr>
        <xdr:cNvPr id="869" name="テキスト ボックス 868"/>
        <xdr:cNvSpPr txBox="1"/>
      </xdr:nvSpPr>
      <xdr:spPr>
        <a:xfrm>
          <a:off x="19278111" y="1344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21430</xdr:rowOff>
    </xdr:from>
    <xdr:to>
      <xdr:col>27</xdr:col>
      <xdr:colOff>161925</xdr:colOff>
      <xdr:row>78</xdr:row>
      <xdr:rowOff>123030</xdr:rowOff>
    </xdr:to>
    <xdr:sp macro="" textlink="">
      <xdr:nvSpPr>
        <xdr:cNvPr id="870" name="円/楕円 869"/>
        <xdr:cNvSpPr/>
      </xdr:nvSpPr>
      <xdr:spPr>
        <a:xfrm>
          <a:off x="18605500" y="133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114157</xdr:rowOff>
    </xdr:from>
    <xdr:ext cx="534377" cy="259045"/>
    <xdr:sp macro="" textlink="">
      <xdr:nvSpPr>
        <xdr:cNvPr id="871" name="テキスト ボックス 870"/>
        <xdr:cNvSpPr txBox="1"/>
      </xdr:nvSpPr>
      <xdr:spPr>
        <a:xfrm>
          <a:off x="18389111" y="1348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aseline="0">
              <a:solidFill>
                <a:schemeClr val="dk1"/>
              </a:solidFill>
              <a:effectLst/>
              <a:latin typeface="+mn-lt"/>
              <a:ea typeface="+mn-ea"/>
              <a:cs typeface="+mn-cs"/>
            </a:rPr>
            <a:t>歳出決算総額は、</a:t>
          </a:r>
          <a:r>
            <a:rPr kumimoji="1" lang="ja-JP" altLang="ja-JP" sz="1300" baseline="0">
              <a:solidFill>
                <a:schemeClr val="dk1"/>
              </a:solidFill>
              <a:effectLst/>
              <a:latin typeface="+mn-lt"/>
              <a:ea typeface="+mn-ea"/>
              <a:cs typeface="+mn-cs"/>
            </a:rPr>
            <a:t>住民一人当たり</a:t>
          </a:r>
          <a:r>
            <a:rPr kumimoji="1" lang="en-US" altLang="ja-JP" sz="1300" baseline="0">
              <a:solidFill>
                <a:schemeClr val="dk1"/>
              </a:solidFill>
              <a:effectLst/>
              <a:latin typeface="+mn-lt"/>
              <a:ea typeface="+mn-ea"/>
              <a:cs typeface="+mn-cs"/>
            </a:rPr>
            <a:t>35</a:t>
          </a:r>
          <a:r>
            <a:rPr kumimoji="1" lang="ja-JP" altLang="ja-JP" sz="1300" baseline="0">
              <a:solidFill>
                <a:schemeClr val="dk1"/>
              </a:solidFill>
              <a:effectLst/>
              <a:latin typeface="+mn-lt"/>
              <a:ea typeface="+mn-ea"/>
              <a:cs typeface="+mn-cs"/>
            </a:rPr>
            <a:t>万</a:t>
          </a:r>
          <a:r>
            <a:rPr kumimoji="1" lang="en-US" altLang="ja-JP" sz="1300" baseline="0">
              <a:solidFill>
                <a:schemeClr val="dk1"/>
              </a:solidFill>
              <a:effectLst/>
              <a:latin typeface="+mn-lt"/>
              <a:ea typeface="+mn-ea"/>
              <a:cs typeface="+mn-cs"/>
            </a:rPr>
            <a:t>6</a:t>
          </a:r>
          <a:r>
            <a:rPr kumimoji="1" lang="ja-JP" altLang="ja-JP" sz="1300" baseline="0">
              <a:solidFill>
                <a:schemeClr val="dk1"/>
              </a:solidFill>
              <a:effectLst/>
              <a:latin typeface="+mn-lt"/>
              <a:ea typeface="+mn-ea"/>
              <a:cs typeface="+mn-cs"/>
            </a:rPr>
            <a:t>千円</a:t>
          </a:r>
          <a:r>
            <a:rPr kumimoji="1" lang="ja-JP" altLang="en-US" sz="1300" baseline="0">
              <a:solidFill>
                <a:schemeClr val="dk1"/>
              </a:solidFill>
              <a:effectLst/>
              <a:latin typeface="+mn-lt"/>
              <a:ea typeface="+mn-ea"/>
              <a:cs typeface="+mn-cs"/>
            </a:rPr>
            <a:t>となっている。主な構成費目である</a:t>
          </a:r>
          <a:r>
            <a:rPr kumimoji="1" lang="ja-JP" altLang="ja-JP" sz="1300" baseline="0">
              <a:solidFill>
                <a:schemeClr val="dk1"/>
              </a:solidFill>
              <a:effectLst/>
              <a:latin typeface="+mn-lt"/>
              <a:ea typeface="+mn-ea"/>
              <a:cs typeface="+mn-cs"/>
            </a:rPr>
            <a:t>人件費</a:t>
          </a:r>
          <a:r>
            <a:rPr kumimoji="1" lang="ja-JP" altLang="en-US" sz="1300" baseline="0">
              <a:solidFill>
                <a:schemeClr val="dk1"/>
              </a:solidFill>
              <a:effectLst/>
              <a:latin typeface="+mn-lt"/>
              <a:ea typeface="+mn-ea"/>
              <a:cs typeface="+mn-cs"/>
            </a:rPr>
            <a:t>については</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住民一人当たり</a:t>
          </a:r>
          <a:r>
            <a:rPr kumimoji="1" lang="en-US" altLang="ja-JP" sz="1300" baseline="0">
              <a:solidFill>
                <a:schemeClr val="dk1"/>
              </a:solidFill>
              <a:effectLst/>
              <a:latin typeface="+mn-lt"/>
              <a:ea typeface="+mn-ea"/>
              <a:cs typeface="+mn-cs"/>
            </a:rPr>
            <a:t>56,969</a:t>
          </a:r>
          <a:r>
            <a:rPr kumimoji="1" lang="ja-JP" altLang="en-US" sz="1300" baseline="0">
              <a:solidFill>
                <a:schemeClr val="dk1"/>
              </a:solidFill>
              <a:effectLst/>
              <a:latin typeface="+mn-lt"/>
              <a:ea typeface="+mn-ea"/>
              <a:cs typeface="+mn-cs"/>
            </a:rPr>
            <a:t>円となっており、行革推進の効果により減少傾向で、類似団体の平均を下回っている。また、</a:t>
          </a:r>
          <a:r>
            <a:rPr kumimoji="1" lang="ja-JP" altLang="ja-JP" sz="1300" baseline="0">
              <a:solidFill>
                <a:schemeClr val="dk1"/>
              </a:solidFill>
              <a:effectLst/>
              <a:latin typeface="+mn-lt"/>
              <a:ea typeface="+mn-ea"/>
              <a:cs typeface="+mn-cs"/>
            </a:rPr>
            <a:t>公債費において</a:t>
          </a:r>
          <a:r>
            <a:rPr kumimoji="1" lang="ja-JP" altLang="en-US" sz="1300" baseline="0">
              <a:solidFill>
                <a:schemeClr val="dk1"/>
              </a:solidFill>
              <a:effectLst/>
              <a:latin typeface="+mn-lt"/>
              <a:ea typeface="+mn-ea"/>
              <a:cs typeface="+mn-cs"/>
            </a:rPr>
            <a:t>も地方債の新規発行の抑制等により減少が続いている。普通建設事業費は</a:t>
          </a:r>
          <a:r>
            <a:rPr kumimoji="1" lang="ja-JP" altLang="ja-JP" sz="1300" baseline="0">
              <a:solidFill>
                <a:schemeClr val="dk1"/>
              </a:solidFill>
              <a:effectLst/>
              <a:latin typeface="+mn-lt"/>
              <a:ea typeface="+mn-ea"/>
              <a:cs typeface="+mn-cs"/>
            </a:rPr>
            <a:t>住民一人当たり</a:t>
          </a:r>
          <a:r>
            <a:rPr kumimoji="1" lang="en-US" altLang="ja-JP" sz="1300" baseline="0">
              <a:solidFill>
                <a:schemeClr val="dk1"/>
              </a:solidFill>
              <a:effectLst/>
              <a:latin typeface="+mn-lt"/>
              <a:ea typeface="+mn-ea"/>
              <a:cs typeface="+mn-cs"/>
            </a:rPr>
            <a:t>48,608</a:t>
          </a:r>
          <a:r>
            <a:rPr kumimoji="1" lang="ja-JP" altLang="ja-JP" sz="1300" baseline="0">
              <a:solidFill>
                <a:schemeClr val="dk1"/>
              </a:solidFill>
              <a:effectLst/>
              <a:latin typeface="+mn-lt"/>
              <a:ea typeface="+mn-ea"/>
              <a:cs typeface="+mn-cs"/>
            </a:rPr>
            <a:t>円となっ</a:t>
          </a:r>
          <a:r>
            <a:rPr kumimoji="1" lang="ja-JP" altLang="en-US" sz="1300" baseline="0">
              <a:solidFill>
                <a:schemeClr val="dk1"/>
              </a:solidFill>
              <a:effectLst/>
              <a:latin typeface="+mn-lt"/>
              <a:ea typeface="+mn-ea"/>
              <a:cs typeface="+mn-cs"/>
            </a:rPr>
            <a:t>ており、前年度の</a:t>
          </a:r>
          <a:r>
            <a:rPr kumimoji="1" lang="en-US" altLang="ja-JP" sz="1300" baseline="0">
              <a:solidFill>
                <a:schemeClr val="dk1"/>
              </a:solidFill>
              <a:effectLst/>
              <a:latin typeface="+mn-lt"/>
              <a:ea typeface="+mn-ea"/>
              <a:cs typeface="+mn-cs"/>
            </a:rPr>
            <a:t>36,225</a:t>
          </a:r>
          <a:r>
            <a:rPr kumimoji="1" lang="ja-JP" altLang="en-US" sz="1300" baseline="0">
              <a:solidFill>
                <a:schemeClr val="dk1"/>
              </a:solidFill>
              <a:effectLst/>
              <a:latin typeface="+mn-lt"/>
              <a:ea typeface="+mn-ea"/>
              <a:cs typeface="+mn-cs"/>
            </a:rPr>
            <a:t>円から大きく増加しているが、これは碩田中学校区新設校整備事業がピークを迎えたことが主な要因で、結果、類似団体平均を上回ることとなった。</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479,726
476,957
502.39
175,801,939
170,685,235
4,536,966
98,661,947
176,923,900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52614</xdr:rowOff>
    </xdr:from>
    <xdr:to>
      <xdr:col>6</xdr:col>
      <xdr:colOff>511175</xdr:colOff>
      <xdr:row>35</xdr:row>
      <xdr:rowOff>77107</xdr:rowOff>
    </xdr:to>
    <xdr:cxnSp macro="">
      <xdr:nvCxnSpPr>
        <xdr:cNvPr id="63" name="直線コネクタ 62"/>
        <xdr:cNvCxnSpPr/>
      </xdr:nvCxnSpPr>
      <xdr:spPr>
        <a:xfrm>
          <a:off x="3797300" y="58819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52614</xdr:rowOff>
    </xdr:from>
    <xdr:to>
      <xdr:col>5</xdr:col>
      <xdr:colOff>358775</xdr:colOff>
      <xdr:row>34</xdr:row>
      <xdr:rowOff>123372</xdr:rowOff>
    </xdr:to>
    <xdr:cxnSp macro="">
      <xdr:nvCxnSpPr>
        <xdr:cNvPr id="66" name="直線コネクタ 65"/>
        <xdr:cNvCxnSpPr/>
      </xdr:nvCxnSpPr>
      <xdr:spPr>
        <a:xfrm flipV="1">
          <a:off x="2908300" y="5881914"/>
          <a:ext cx="889000" cy="7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123372</xdr:rowOff>
    </xdr:from>
    <xdr:to>
      <xdr:col>4</xdr:col>
      <xdr:colOff>155575</xdr:colOff>
      <xdr:row>35</xdr:row>
      <xdr:rowOff>907</xdr:rowOff>
    </xdr:to>
    <xdr:cxnSp macro="">
      <xdr:nvCxnSpPr>
        <xdr:cNvPr id="69" name="直線コネクタ 68"/>
        <xdr:cNvCxnSpPr/>
      </xdr:nvCxnSpPr>
      <xdr:spPr>
        <a:xfrm flipV="1">
          <a:off x="2019300" y="5952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37374</xdr:rowOff>
    </xdr:from>
    <xdr:to>
      <xdr:col>2</xdr:col>
      <xdr:colOff>638175</xdr:colOff>
      <xdr:row>35</xdr:row>
      <xdr:rowOff>907</xdr:rowOff>
    </xdr:to>
    <xdr:cxnSp macro="">
      <xdr:nvCxnSpPr>
        <xdr:cNvPr id="72" name="直線コネクタ 71"/>
        <xdr:cNvCxnSpPr/>
      </xdr:nvCxnSpPr>
      <xdr:spPr>
        <a:xfrm>
          <a:off x="1130300" y="5866674"/>
          <a:ext cx="889000" cy="13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151147</xdr:rowOff>
    </xdr:from>
    <xdr:ext cx="469744" cy="259045"/>
    <xdr:sp macro="" textlink="">
      <xdr:nvSpPr>
        <xdr:cNvPr id="76" name="テキスト ボックス 75"/>
        <xdr:cNvSpPr txBox="1"/>
      </xdr:nvSpPr>
      <xdr:spPr>
        <a:xfrm>
          <a:off x="895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26307</xdr:rowOff>
    </xdr:from>
    <xdr:to>
      <xdr:col>6</xdr:col>
      <xdr:colOff>561975</xdr:colOff>
      <xdr:row>35</xdr:row>
      <xdr:rowOff>127907</xdr:rowOff>
    </xdr:to>
    <xdr:sp macro="" textlink="">
      <xdr:nvSpPr>
        <xdr:cNvPr id="82" name="円/楕円 81"/>
        <xdr:cNvSpPr/>
      </xdr:nvSpPr>
      <xdr:spPr>
        <a:xfrm>
          <a:off x="4584700" y="60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4734</xdr:rowOff>
    </xdr:from>
    <xdr:ext cx="469744" cy="259045"/>
    <xdr:sp macro="" textlink="">
      <xdr:nvSpPr>
        <xdr:cNvPr id="83" name="議会費該当値テキスト"/>
        <xdr:cNvSpPr txBox="1"/>
      </xdr:nvSpPr>
      <xdr:spPr>
        <a:xfrm>
          <a:off x="4686300"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1814</xdr:rowOff>
    </xdr:from>
    <xdr:to>
      <xdr:col>5</xdr:col>
      <xdr:colOff>409575</xdr:colOff>
      <xdr:row>34</xdr:row>
      <xdr:rowOff>103414</xdr:rowOff>
    </xdr:to>
    <xdr:sp macro="" textlink="">
      <xdr:nvSpPr>
        <xdr:cNvPr id="84" name="円/楕円 83"/>
        <xdr:cNvSpPr/>
      </xdr:nvSpPr>
      <xdr:spPr>
        <a:xfrm>
          <a:off x="3746500" y="58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119941</xdr:rowOff>
    </xdr:from>
    <xdr:ext cx="469744" cy="259045"/>
    <xdr:sp macro="" textlink="">
      <xdr:nvSpPr>
        <xdr:cNvPr id="85" name="テキスト ボックス 84"/>
        <xdr:cNvSpPr txBox="1"/>
      </xdr:nvSpPr>
      <xdr:spPr>
        <a:xfrm>
          <a:off x="3562427" y="56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72572</xdr:rowOff>
    </xdr:from>
    <xdr:to>
      <xdr:col>4</xdr:col>
      <xdr:colOff>206375</xdr:colOff>
      <xdr:row>35</xdr:row>
      <xdr:rowOff>2722</xdr:rowOff>
    </xdr:to>
    <xdr:sp macro="" textlink="">
      <xdr:nvSpPr>
        <xdr:cNvPr id="86" name="円/楕円 85"/>
        <xdr:cNvSpPr/>
      </xdr:nvSpPr>
      <xdr:spPr>
        <a:xfrm>
          <a:off x="28575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19249</xdr:rowOff>
    </xdr:from>
    <xdr:ext cx="469744" cy="259045"/>
    <xdr:sp macro="" textlink="">
      <xdr:nvSpPr>
        <xdr:cNvPr id="87" name="テキスト ボックス 86"/>
        <xdr:cNvSpPr txBox="1"/>
      </xdr:nvSpPr>
      <xdr:spPr>
        <a:xfrm>
          <a:off x="2673427"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121557</xdr:rowOff>
    </xdr:from>
    <xdr:to>
      <xdr:col>3</xdr:col>
      <xdr:colOff>3175</xdr:colOff>
      <xdr:row>35</xdr:row>
      <xdr:rowOff>51707</xdr:rowOff>
    </xdr:to>
    <xdr:sp macro="" textlink="">
      <xdr:nvSpPr>
        <xdr:cNvPr id="88" name="円/楕円 87"/>
        <xdr:cNvSpPr/>
      </xdr:nvSpPr>
      <xdr:spPr>
        <a:xfrm>
          <a:off x="1968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42834</xdr:rowOff>
    </xdr:from>
    <xdr:ext cx="469744" cy="259045"/>
    <xdr:sp macro="" textlink="">
      <xdr:nvSpPr>
        <xdr:cNvPr id="89" name="テキスト ボックス 88"/>
        <xdr:cNvSpPr txBox="1"/>
      </xdr:nvSpPr>
      <xdr:spPr>
        <a:xfrm>
          <a:off x="1784427" y="60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158024</xdr:rowOff>
    </xdr:from>
    <xdr:to>
      <xdr:col>1</xdr:col>
      <xdr:colOff>485775</xdr:colOff>
      <xdr:row>34</xdr:row>
      <xdr:rowOff>88174</xdr:rowOff>
    </xdr:to>
    <xdr:sp macro="" textlink="">
      <xdr:nvSpPr>
        <xdr:cNvPr id="90" name="円/楕円 89"/>
        <xdr:cNvSpPr/>
      </xdr:nvSpPr>
      <xdr:spPr>
        <a:xfrm>
          <a:off x="1079500" y="58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104701</xdr:rowOff>
    </xdr:from>
    <xdr:ext cx="469744" cy="259045"/>
    <xdr:sp macro="" textlink="">
      <xdr:nvSpPr>
        <xdr:cNvPr id="91" name="テキスト ボックス 90"/>
        <xdr:cNvSpPr txBox="1"/>
      </xdr:nvSpPr>
      <xdr:spPr>
        <a:xfrm>
          <a:off x="895427" y="559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63315</xdr:rowOff>
    </xdr:from>
    <xdr:to>
      <xdr:col>6</xdr:col>
      <xdr:colOff>511175</xdr:colOff>
      <xdr:row>57</xdr:row>
      <xdr:rowOff>136042</xdr:rowOff>
    </xdr:to>
    <xdr:cxnSp macro="">
      <xdr:nvCxnSpPr>
        <xdr:cNvPr id="123" name="直線コネクタ 122"/>
        <xdr:cNvCxnSpPr/>
      </xdr:nvCxnSpPr>
      <xdr:spPr>
        <a:xfrm>
          <a:off x="3797300" y="9664515"/>
          <a:ext cx="838200" cy="2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63315</xdr:rowOff>
    </xdr:from>
    <xdr:to>
      <xdr:col>5</xdr:col>
      <xdr:colOff>358775</xdr:colOff>
      <xdr:row>57</xdr:row>
      <xdr:rowOff>104855</xdr:rowOff>
    </xdr:to>
    <xdr:cxnSp macro="">
      <xdr:nvCxnSpPr>
        <xdr:cNvPr id="126" name="直線コネクタ 125"/>
        <xdr:cNvCxnSpPr/>
      </xdr:nvCxnSpPr>
      <xdr:spPr>
        <a:xfrm flipV="1">
          <a:off x="2908300" y="9664515"/>
          <a:ext cx="889000" cy="2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91171</xdr:rowOff>
    </xdr:from>
    <xdr:to>
      <xdr:col>4</xdr:col>
      <xdr:colOff>155575</xdr:colOff>
      <xdr:row>57</xdr:row>
      <xdr:rowOff>104855</xdr:rowOff>
    </xdr:to>
    <xdr:cxnSp macro="">
      <xdr:nvCxnSpPr>
        <xdr:cNvPr id="129" name="直線コネクタ 128"/>
        <xdr:cNvCxnSpPr/>
      </xdr:nvCxnSpPr>
      <xdr:spPr>
        <a:xfrm>
          <a:off x="2019300" y="9863821"/>
          <a:ext cx="8890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166773</xdr:rowOff>
    </xdr:from>
    <xdr:to>
      <xdr:col>2</xdr:col>
      <xdr:colOff>638175</xdr:colOff>
      <xdr:row>57</xdr:row>
      <xdr:rowOff>91171</xdr:rowOff>
    </xdr:to>
    <xdr:cxnSp macro="">
      <xdr:nvCxnSpPr>
        <xdr:cNvPr id="132" name="直線コネクタ 131"/>
        <xdr:cNvCxnSpPr/>
      </xdr:nvCxnSpPr>
      <xdr:spPr>
        <a:xfrm>
          <a:off x="1130300" y="9425073"/>
          <a:ext cx="889000" cy="4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145802</xdr:rowOff>
    </xdr:from>
    <xdr:ext cx="534377" cy="259045"/>
    <xdr:sp macro="" textlink="">
      <xdr:nvSpPr>
        <xdr:cNvPr id="136" name="テキスト ボックス 135"/>
        <xdr:cNvSpPr txBox="1"/>
      </xdr:nvSpPr>
      <xdr:spPr>
        <a:xfrm>
          <a:off x="863111" y="95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85242</xdr:rowOff>
    </xdr:from>
    <xdr:to>
      <xdr:col>6</xdr:col>
      <xdr:colOff>561975</xdr:colOff>
      <xdr:row>58</xdr:row>
      <xdr:rowOff>15392</xdr:rowOff>
    </xdr:to>
    <xdr:sp macro="" textlink="">
      <xdr:nvSpPr>
        <xdr:cNvPr id="142" name="円/楕円 141"/>
        <xdr:cNvSpPr/>
      </xdr:nvSpPr>
      <xdr:spPr>
        <a:xfrm>
          <a:off x="4584700" y="98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63669</xdr:rowOff>
    </xdr:from>
    <xdr:ext cx="534377" cy="259045"/>
    <xdr:sp macro="" textlink="">
      <xdr:nvSpPr>
        <xdr:cNvPr id="143" name="総務費該当値テキスト"/>
        <xdr:cNvSpPr txBox="1"/>
      </xdr:nvSpPr>
      <xdr:spPr>
        <a:xfrm>
          <a:off x="4686300" y="983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29,362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12515</xdr:rowOff>
    </xdr:from>
    <xdr:to>
      <xdr:col>5</xdr:col>
      <xdr:colOff>409575</xdr:colOff>
      <xdr:row>56</xdr:row>
      <xdr:rowOff>114115</xdr:rowOff>
    </xdr:to>
    <xdr:sp macro="" textlink="">
      <xdr:nvSpPr>
        <xdr:cNvPr id="144" name="円/楕円 143"/>
        <xdr:cNvSpPr/>
      </xdr:nvSpPr>
      <xdr:spPr>
        <a:xfrm>
          <a:off x="3746500" y="96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105242</xdr:rowOff>
    </xdr:from>
    <xdr:ext cx="534377" cy="259045"/>
    <xdr:sp macro="" textlink="">
      <xdr:nvSpPr>
        <xdr:cNvPr id="145" name="テキスト ボックス 144"/>
        <xdr:cNvSpPr txBox="1"/>
      </xdr:nvSpPr>
      <xdr:spPr>
        <a:xfrm>
          <a:off x="3530111" y="970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54055</xdr:rowOff>
    </xdr:from>
    <xdr:to>
      <xdr:col>4</xdr:col>
      <xdr:colOff>206375</xdr:colOff>
      <xdr:row>57</xdr:row>
      <xdr:rowOff>155655</xdr:rowOff>
    </xdr:to>
    <xdr:sp macro="" textlink="">
      <xdr:nvSpPr>
        <xdr:cNvPr id="146" name="円/楕円 145"/>
        <xdr:cNvSpPr/>
      </xdr:nvSpPr>
      <xdr:spPr>
        <a:xfrm>
          <a:off x="2857500" y="982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146782</xdr:rowOff>
    </xdr:from>
    <xdr:ext cx="534377" cy="259045"/>
    <xdr:sp macro="" textlink="">
      <xdr:nvSpPr>
        <xdr:cNvPr id="147" name="テキスト ボックス 146"/>
        <xdr:cNvSpPr txBox="1"/>
      </xdr:nvSpPr>
      <xdr:spPr>
        <a:xfrm>
          <a:off x="2641111" y="991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40371</xdr:rowOff>
    </xdr:from>
    <xdr:to>
      <xdr:col>3</xdr:col>
      <xdr:colOff>3175</xdr:colOff>
      <xdr:row>57</xdr:row>
      <xdr:rowOff>141971</xdr:rowOff>
    </xdr:to>
    <xdr:sp macro="" textlink="">
      <xdr:nvSpPr>
        <xdr:cNvPr id="148" name="円/楕円 147"/>
        <xdr:cNvSpPr/>
      </xdr:nvSpPr>
      <xdr:spPr>
        <a:xfrm>
          <a:off x="1968500" y="98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133098</xdr:rowOff>
    </xdr:from>
    <xdr:ext cx="534377" cy="259045"/>
    <xdr:sp macro="" textlink="">
      <xdr:nvSpPr>
        <xdr:cNvPr id="149" name="テキスト ボックス 148"/>
        <xdr:cNvSpPr txBox="1"/>
      </xdr:nvSpPr>
      <xdr:spPr>
        <a:xfrm>
          <a:off x="1752111" y="990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115973</xdr:rowOff>
    </xdr:from>
    <xdr:to>
      <xdr:col>1</xdr:col>
      <xdr:colOff>485775</xdr:colOff>
      <xdr:row>55</xdr:row>
      <xdr:rowOff>46123</xdr:rowOff>
    </xdr:to>
    <xdr:sp macro="" textlink="">
      <xdr:nvSpPr>
        <xdr:cNvPr id="150" name="円/楕円 149"/>
        <xdr:cNvSpPr/>
      </xdr:nvSpPr>
      <xdr:spPr>
        <a:xfrm>
          <a:off x="1079500" y="937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62650</xdr:rowOff>
    </xdr:from>
    <xdr:ext cx="534377" cy="259045"/>
    <xdr:sp macro="" textlink="">
      <xdr:nvSpPr>
        <xdr:cNvPr id="151" name="テキスト ボックス 150"/>
        <xdr:cNvSpPr txBox="1"/>
      </xdr:nvSpPr>
      <xdr:spPr>
        <a:xfrm>
          <a:off x="863111" y="914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42038</xdr:rowOff>
    </xdr:from>
    <xdr:to>
      <xdr:col>6</xdr:col>
      <xdr:colOff>511175</xdr:colOff>
      <xdr:row>77</xdr:row>
      <xdr:rowOff>129209</xdr:rowOff>
    </xdr:to>
    <xdr:cxnSp macro="">
      <xdr:nvCxnSpPr>
        <xdr:cNvPr id="181" name="直線コネクタ 180"/>
        <xdr:cNvCxnSpPr/>
      </xdr:nvCxnSpPr>
      <xdr:spPr>
        <a:xfrm flipV="1">
          <a:off x="3797300" y="13243688"/>
          <a:ext cx="838200" cy="8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2"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129209</xdr:rowOff>
    </xdr:from>
    <xdr:to>
      <xdr:col>5</xdr:col>
      <xdr:colOff>358775</xdr:colOff>
      <xdr:row>77</xdr:row>
      <xdr:rowOff>169354</xdr:rowOff>
    </xdr:to>
    <xdr:cxnSp macro="">
      <xdr:nvCxnSpPr>
        <xdr:cNvPr id="184" name="直線コネクタ 183"/>
        <xdr:cNvCxnSpPr/>
      </xdr:nvCxnSpPr>
      <xdr:spPr>
        <a:xfrm flipV="1">
          <a:off x="2908300" y="13330859"/>
          <a:ext cx="889000" cy="4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6" name="テキスト ボックス 185"/>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169354</xdr:rowOff>
    </xdr:from>
    <xdr:to>
      <xdr:col>4</xdr:col>
      <xdr:colOff>155575</xdr:colOff>
      <xdr:row>78</xdr:row>
      <xdr:rowOff>98589</xdr:rowOff>
    </xdr:to>
    <xdr:cxnSp macro="">
      <xdr:nvCxnSpPr>
        <xdr:cNvPr id="187" name="直線コネクタ 186"/>
        <xdr:cNvCxnSpPr/>
      </xdr:nvCxnSpPr>
      <xdr:spPr>
        <a:xfrm flipV="1">
          <a:off x="2019300" y="13371004"/>
          <a:ext cx="889000" cy="10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9" name="テキスト ボックス 188"/>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42863</xdr:rowOff>
    </xdr:from>
    <xdr:to>
      <xdr:col>2</xdr:col>
      <xdr:colOff>638175</xdr:colOff>
      <xdr:row>78</xdr:row>
      <xdr:rowOff>98589</xdr:rowOff>
    </xdr:to>
    <xdr:cxnSp macro="">
      <xdr:nvCxnSpPr>
        <xdr:cNvPr id="190" name="直線コネクタ 189"/>
        <xdr:cNvCxnSpPr/>
      </xdr:nvCxnSpPr>
      <xdr:spPr>
        <a:xfrm>
          <a:off x="1130300" y="13415963"/>
          <a:ext cx="889000" cy="5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92" name="テキスト ボックス 191"/>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4" name="テキスト ボックス 193"/>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162688</xdr:rowOff>
    </xdr:from>
    <xdr:to>
      <xdr:col>6</xdr:col>
      <xdr:colOff>561975</xdr:colOff>
      <xdr:row>77</xdr:row>
      <xdr:rowOff>92838</xdr:rowOff>
    </xdr:to>
    <xdr:sp macro="" textlink="">
      <xdr:nvSpPr>
        <xdr:cNvPr id="200" name="円/楕円 199"/>
        <xdr:cNvSpPr/>
      </xdr:nvSpPr>
      <xdr:spPr>
        <a:xfrm>
          <a:off x="4584700" y="131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141115</xdr:rowOff>
    </xdr:from>
    <xdr:ext cx="599010" cy="259045"/>
    <xdr:sp macro="" textlink="">
      <xdr:nvSpPr>
        <xdr:cNvPr id="201" name="民生費該当値テキスト"/>
        <xdr:cNvSpPr txBox="1"/>
      </xdr:nvSpPr>
      <xdr:spPr>
        <a:xfrm>
          <a:off x="4686300" y="1317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147,190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78409</xdr:rowOff>
    </xdr:from>
    <xdr:to>
      <xdr:col>5</xdr:col>
      <xdr:colOff>409575</xdr:colOff>
      <xdr:row>78</xdr:row>
      <xdr:rowOff>8559</xdr:rowOff>
    </xdr:to>
    <xdr:sp macro="" textlink="">
      <xdr:nvSpPr>
        <xdr:cNvPr id="202" name="円/楕円 201"/>
        <xdr:cNvSpPr/>
      </xdr:nvSpPr>
      <xdr:spPr>
        <a:xfrm>
          <a:off x="3746500" y="132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171136</xdr:rowOff>
    </xdr:from>
    <xdr:ext cx="599010" cy="259045"/>
    <xdr:sp macro="" textlink="">
      <xdr:nvSpPr>
        <xdr:cNvPr id="203" name="テキスト ボックス 202"/>
        <xdr:cNvSpPr txBox="1"/>
      </xdr:nvSpPr>
      <xdr:spPr>
        <a:xfrm>
          <a:off x="3497794" y="1337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118554</xdr:rowOff>
    </xdr:from>
    <xdr:to>
      <xdr:col>4</xdr:col>
      <xdr:colOff>206375</xdr:colOff>
      <xdr:row>78</xdr:row>
      <xdr:rowOff>48704</xdr:rowOff>
    </xdr:to>
    <xdr:sp macro="" textlink="">
      <xdr:nvSpPr>
        <xdr:cNvPr id="204" name="円/楕円 203"/>
        <xdr:cNvSpPr/>
      </xdr:nvSpPr>
      <xdr:spPr>
        <a:xfrm>
          <a:off x="2857500" y="133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39831</xdr:rowOff>
    </xdr:from>
    <xdr:ext cx="599010" cy="259045"/>
    <xdr:sp macro="" textlink="">
      <xdr:nvSpPr>
        <xdr:cNvPr id="205" name="テキスト ボックス 204"/>
        <xdr:cNvSpPr txBox="1"/>
      </xdr:nvSpPr>
      <xdr:spPr>
        <a:xfrm>
          <a:off x="2608794" y="1341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137,165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47789</xdr:rowOff>
    </xdr:from>
    <xdr:to>
      <xdr:col>3</xdr:col>
      <xdr:colOff>3175</xdr:colOff>
      <xdr:row>78</xdr:row>
      <xdr:rowOff>149389</xdr:rowOff>
    </xdr:to>
    <xdr:sp macro="" textlink="">
      <xdr:nvSpPr>
        <xdr:cNvPr id="206" name="円/楕円 205"/>
        <xdr:cNvSpPr/>
      </xdr:nvSpPr>
      <xdr:spPr>
        <a:xfrm>
          <a:off x="1968500" y="134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140516</xdr:rowOff>
    </xdr:from>
    <xdr:ext cx="599010" cy="259045"/>
    <xdr:sp macro="" textlink="">
      <xdr:nvSpPr>
        <xdr:cNvPr id="207" name="テキスト ボックス 206"/>
        <xdr:cNvSpPr txBox="1"/>
      </xdr:nvSpPr>
      <xdr:spPr>
        <a:xfrm>
          <a:off x="1719794" y="1351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129,237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163513</xdr:rowOff>
    </xdr:from>
    <xdr:to>
      <xdr:col>1</xdr:col>
      <xdr:colOff>485775</xdr:colOff>
      <xdr:row>78</xdr:row>
      <xdr:rowOff>93663</xdr:rowOff>
    </xdr:to>
    <xdr:sp macro="" textlink="">
      <xdr:nvSpPr>
        <xdr:cNvPr id="208" name="円/楕円 207"/>
        <xdr:cNvSpPr/>
      </xdr:nvSpPr>
      <xdr:spPr>
        <a:xfrm>
          <a:off x="1079500" y="133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84790</xdr:rowOff>
    </xdr:from>
    <xdr:ext cx="599010" cy="259045"/>
    <xdr:sp macro="" textlink="">
      <xdr:nvSpPr>
        <xdr:cNvPr id="209" name="テキスト ボックス 208"/>
        <xdr:cNvSpPr txBox="1"/>
      </xdr:nvSpPr>
      <xdr:spPr>
        <a:xfrm>
          <a:off x="830794" y="134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76538</xdr:rowOff>
    </xdr:from>
    <xdr:to>
      <xdr:col>6</xdr:col>
      <xdr:colOff>511175</xdr:colOff>
      <xdr:row>97</xdr:row>
      <xdr:rowOff>102735</xdr:rowOff>
    </xdr:to>
    <xdr:cxnSp macro="">
      <xdr:nvCxnSpPr>
        <xdr:cNvPr id="237" name="直線コネクタ 236"/>
        <xdr:cNvCxnSpPr/>
      </xdr:nvCxnSpPr>
      <xdr:spPr>
        <a:xfrm flipV="1">
          <a:off x="3797300" y="16707188"/>
          <a:ext cx="8382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102735</xdr:rowOff>
    </xdr:from>
    <xdr:to>
      <xdr:col>5</xdr:col>
      <xdr:colOff>358775</xdr:colOff>
      <xdr:row>97</xdr:row>
      <xdr:rowOff>111880</xdr:rowOff>
    </xdr:to>
    <xdr:cxnSp macro="">
      <xdr:nvCxnSpPr>
        <xdr:cNvPr id="240" name="直線コネクタ 239"/>
        <xdr:cNvCxnSpPr/>
      </xdr:nvCxnSpPr>
      <xdr:spPr>
        <a:xfrm flipV="1">
          <a:off x="2908300" y="16733385"/>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111057</xdr:rowOff>
    </xdr:from>
    <xdr:to>
      <xdr:col>4</xdr:col>
      <xdr:colOff>155575</xdr:colOff>
      <xdr:row>97</xdr:row>
      <xdr:rowOff>111880</xdr:rowOff>
    </xdr:to>
    <xdr:cxnSp macro="">
      <xdr:nvCxnSpPr>
        <xdr:cNvPr id="243" name="直線コネクタ 242"/>
        <xdr:cNvCxnSpPr/>
      </xdr:nvCxnSpPr>
      <xdr:spPr>
        <a:xfrm>
          <a:off x="2019300" y="1674170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5" name="テキスト ボックス 244"/>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82322</xdr:rowOff>
    </xdr:from>
    <xdr:to>
      <xdr:col>2</xdr:col>
      <xdr:colOff>638175</xdr:colOff>
      <xdr:row>97</xdr:row>
      <xdr:rowOff>111057</xdr:rowOff>
    </xdr:to>
    <xdr:cxnSp macro="">
      <xdr:nvCxnSpPr>
        <xdr:cNvPr id="246" name="直線コネクタ 245"/>
        <xdr:cNvCxnSpPr/>
      </xdr:nvCxnSpPr>
      <xdr:spPr>
        <a:xfrm>
          <a:off x="1130300" y="16712972"/>
          <a:ext cx="8890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25738</xdr:rowOff>
    </xdr:from>
    <xdr:to>
      <xdr:col>6</xdr:col>
      <xdr:colOff>561975</xdr:colOff>
      <xdr:row>97</xdr:row>
      <xdr:rowOff>127338</xdr:rowOff>
    </xdr:to>
    <xdr:sp macro="" textlink="">
      <xdr:nvSpPr>
        <xdr:cNvPr id="256" name="円/楕円 255"/>
        <xdr:cNvSpPr/>
      </xdr:nvSpPr>
      <xdr:spPr>
        <a:xfrm>
          <a:off x="4584700" y="166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4165</xdr:rowOff>
    </xdr:from>
    <xdr:ext cx="534377" cy="259045"/>
    <xdr:sp macro="" textlink="">
      <xdr:nvSpPr>
        <xdr:cNvPr id="257" name="衛生費該当値テキスト"/>
        <xdr:cNvSpPr txBox="1"/>
      </xdr:nvSpPr>
      <xdr:spPr>
        <a:xfrm>
          <a:off x="4686300" y="1663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30,263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51935</xdr:rowOff>
    </xdr:from>
    <xdr:to>
      <xdr:col>5</xdr:col>
      <xdr:colOff>409575</xdr:colOff>
      <xdr:row>97</xdr:row>
      <xdr:rowOff>153535</xdr:rowOff>
    </xdr:to>
    <xdr:sp macro="" textlink="">
      <xdr:nvSpPr>
        <xdr:cNvPr id="258" name="円/楕円 257"/>
        <xdr:cNvSpPr/>
      </xdr:nvSpPr>
      <xdr:spPr>
        <a:xfrm>
          <a:off x="3746500" y="166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144662</xdr:rowOff>
    </xdr:from>
    <xdr:ext cx="534377" cy="259045"/>
    <xdr:sp macro="" textlink="">
      <xdr:nvSpPr>
        <xdr:cNvPr id="259" name="テキスト ボックス 258"/>
        <xdr:cNvSpPr txBox="1"/>
      </xdr:nvSpPr>
      <xdr:spPr>
        <a:xfrm>
          <a:off x="3530111" y="1677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61080</xdr:rowOff>
    </xdr:from>
    <xdr:to>
      <xdr:col>4</xdr:col>
      <xdr:colOff>206375</xdr:colOff>
      <xdr:row>97</xdr:row>
      <xdr:rowOff>162680</xdr:rowOff>
    </xdr:to>
    <xdr:sp macro="" textlink="">
      <xdr:nvSpPr>
        <xdr:cNvPr id="260" name="円/楕円 259"/>
        <xdr:cNvSpPr/>
      </xdr:nvSpPr>
      <xdr:spPr>
        <a:xfrm>
          <a:off x="2857500" y="1669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153807</xdr:rowOff>
    </xdr:from>
    <xdr:ext cx="534377" cy="259045"/>
    <xdr:sp macro="" textlink="">
      <xdr:nvSpPr>
        <xdr:cNvPr id="261" name="テキスト ボックス 260"/>
        <xdr:cNvSpPr txBox="1"/>
      </xdr:nvSpPr>
      <xdr:spPr>
        <a:xfrm>
          <a:off x="2641111" y="1678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60257</xdr:rowOff>
    </xdr:from>
    <xdr:to>
      <xdr:col>3</xdr:col>
      <xdr:colOff>3175</xdr:colOff>
      <xdr:row>97</xdr:row>
      <xdr:rowOff>161857</xdr:rowOff>
    </xdr:to>
    <xdr:sp macro="" textlink="">
      <xdr:nvSpPr>
        <xdr:cNvPr id="262" name="円/楕円 261"/>
        <xdr:cNvSpPr/>
      </xdr:nvSpPr>
      <xdr:spPr>
        <a:xfrm>
          <a:off x="1968500" y="1669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152984</xdr:rowOff>
    </xdr:from>
    <xdr:ext cx="534377" cy="259045"/>
    <xdr:sp macro="" textlink="">
      <xdr:nvSpPr>
        <xdr:cNvPr id="263" name="テキスト ボックス 262"/>
        <xdr:cNvSpPr txBox="1"/>
      </xdr:nvSpPr>
      <xdr:spPr>
        <a:xfrm>
          <a:off x="1752111" y="167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31522</xdr:rowOff>
    </xdr:from>
    <xdr:to>
      <xdr:col>1</xdr:col>
      <xdr:colOff>485775</xdr:colOff>
      <xdr:row>97</xdr:row>
      <xdr:rowOff>133122</xdr:rowOff>
    </xdr:to>
    <xdr:sp macro="" textlink="">
      <xdr:nvSpPr>
        <xdr:cNvPr id="264" name="円/楕円 263"/>
        <xdr:cNvSpPr/>
      </xdr:nvSpPr>
      <xdr:spPr>
        <a:xfrm>
          <a:off x="1079500" y="166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124249</xdr:rowOff>
    </xdr:from>
    <xdr:ext cx="534377" cy="259045"/>
    <xdr:sp macro="" textlink="">
      <xdr:nvSpPr>
        <xdr:cNvPr id="265" name="テキスト ボックス 264"/>
        <xdr:cNvSpPr txBox="1"/>
      </xdr:nvSpPr>
      <xdr:spPr>
        <a:xfrm>
          <a:off x="863111" y="1675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147015</xdr:rowOff>
    </xdr:from>
    <xdr:to>
      <xdr:col>15</xdr:col>
      <xdr:colOff>180975</xdr:colOff>
      <xdr:row>37</xdr:row>
      <xdr:rowOff>148844</xdr:rowOff>
    </xdr:to>
    <xdr:cxnSp macro="">
      <xdr:nvCxnSpPr>
        <xdr:cNvPr id="292" name="直線コネクタ 291"/>
        <xdr:cNvCxnSpPr/>
      </xdr:nvCxnSpPr>
      <xdr:spPr>
        <a:xfrm flipV="1">
          <a:off x="9639300" y="649066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92151</xdr:rowOff>
    </xdr:from>
    <xdr:to>
      <xdr:col>14</xdr:col>
      <xdr:colOff>28575</xdr:colOff>
      <xdr:row>37</xdr:row>
      <xdr:rowOff>148844</xdr:rowOff>
    </xdr:to>
    <xdr:cxnSp macro="">
      <xdr:nvCxnSpPr>
        <xdr:cNvPr id="295" name="直線コネクタ 294"/>
        <xdr:cNvCxnSpPr/>
      </xdr:nvCxnSpPr>
      <xdr:spPr>
        <a:xfrm>
          <a:off x="8750300" y="6435801"/>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92151</xdr:rowOff>
    </xdr:from>
    <xdr:to>
      <xdr:col>12</xdr:col>
      <xdr:colOff>511175</xdr:colOff>
      <xdr:row>37</xdr:row>
      <xdr:rowOff>149301</xdr:rowOff>
    </xdr:to>
    <xdr:cxnSp macro="">
      <xdr:nvCxnSpPr>
        <xdr:cNvPr id="298" name="直線コネクタ 297"/>
        <xdr:cNvCxnSpPr/>
      </xdr:nvCxnSpPr>
      <xdr:spPr>
        <a:xfrm flipV="1">
          <a:off x="7861300" y="643580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0" name="テキスト ボックス 299"/>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145643</xdr:rowOff>
    </xdr:from>
    <xdr:to>
      <xdr:col>11</xdr:col>
      <xdr:colOff>307975</xdr:colOff>
      <xdr:row>37</xdr:row>
      <xdr:rowOff>149301</xdr:rowOff>
    </xdr:to>
    <xdr:cxnSp macro="">
      <xdr:nvCxnSpPr>
        <xdr:cNvPr id="301" name="直線コネクタ 300"/>
        <xdr:cNvCxnSpPr/>
      </xdr:nvCxnSpPr>
      <xdr:spPr>
        <a:xfrm>
          <a:off x="6972300" y="648929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3" name="テキスト ボックス 302"/>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5" name="テキスト ボックス 304"/>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96215</xdr:rowOff>
    </xdr:from>
    <xdr:to>
      <xdr:col>15</xdr:col>
      <xdr:colOff>231775</xdr:colOff>
      <xdr:row>38</xdr:row>
      <xdr:rowOff>26365</xdr:rowOff>
    </xdr:to>
    <xdr:sp macro="" textlink="">
      <xdr:nvSpPr>
        <xdr:cNvPr id="311" name="円/楕円 310"/>
        <xdr:cNvSpPr/>
      </xdr:nvSpPr>
      <xdr:spPr>
        <a:xfrm>
          <a:off x="10426700" y="6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74642</xdr:rowOff>
    </xdr:from>
    <xdr:ext cx="378565" cy="259045"/>
    <xdr:sp macro="" textlink="">
      <xdr:nvSpPr>
        <xdr:cNvPr id="312" name="労働費該当値テキスト"/>
        <xdr:cNvSpPr txBox="1"/>
      </xdr:nvSpPr>
      <xdr:spPr>
        <a:xfrm>
          <a:off x="10528300" y="6418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98044</xdr:rowOff>
    </xdr:from>
    <xdr:to>
      <xdr:col>14</xdr:col>
      <xdr:colOff>79375</xdr:colOff>
      <xdr:row>38</xdr:row>
      <xdr:rowOff>28194</xdr:rowOff>
    </xdr:to>
    <xdr:sp macro="" textlink="">
      <xdr:nvSpPr>
        <xdr:cNvPr id="313" name="円/楕円 312"/>
        <xdr:cNvSpPr/>
      </xdr:nvSpPr>
      <xdr:spPr>
        <a:xfrm>
          <a:off x="9588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19321</xdr:rowOff>
    </xdr:from>
    <xdr:ext cx="378565" cy="259045"/>
    <xdr:sp macro="" textlink="">
      <xdr:nvSpPr>
        <xdr:cNvPr id="314" name="テキスト ボックス 313"/>
        <xdr:cNvSpPr txBox="1"/>
      </xdr:nvSpPr>
      <xdr:spPr>
        <a:xfrm>
          <a:off x="9450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41351</xdr:rowOff>
    </xdr:from>
    <xdr:to>
      <xdr:col>12</xdr:col>
      <xdr:colOff>561975</xdr:colOff>
      <xdr:row>37</xdr:row>
      <xdr:rowOff>142951</xdr:rowOff>
    </xdr:to>
    <xdr:sp macro="" textlink="">
      <xdr:nvSpPr>
        <xdr:cNvPr id="315" name="円/楕円 314"/>
        <xdr:cNvSpPr/>
      </xdr:nvSpPr>
      <xdr:spPr>
        <a:xfrm>
          <a:off x="8699500" y="63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134078</xdr:rowOff>
    </xdr:from>
    <xdr:ext cx="378565" cy="259045"/>
    <xdr:sp macro="" textlink="">
      <xdr:nvSpPr>
        <xdr:cNvPr id="316" name="テキスト ボックス 315"/>
        <xdr:cNvSpPr txBox="1"/>
      </xdr:nvSpPr>
      <xdr:spPr>
        <a:xfrm>
          <a:off x="8561017" y="647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98501</xdr:rowOff>
    </xdr:from>
    <xdr:to>
      <xdr:col>11</xdr:col>
      <xdr:colOff>358775</xdr:colOff>
      <xdr:row>38</xdr:row>
      <xdr:rowOff>28651</xdr:rowOff>
    </xdr:to>
    <xdr:sp macro="" textlink="">
      <xdr:nvSpPr>
        <xdr:cNvPr id="317" name="円/楕円 316"/>
        <xdr:cNvSpPr/>
      </xdr:nvSpPr>
      <xdr:spPr>
        <a:xfrm>
          <a:off x="78105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19778</xdr:rowOff>
    </xdr:from>
    <xdr:ext cx="378565" cy="259045"/>
    <xdr:sp macro="" textlink="">
      <xdr:nvSpPr>
        <xdr:cNvPr id="318" name="テキスト ボックス 317"/>
        <xdr:cNvSpPr txBox="1"/>
      </xdr:nvSpPr>
      <xdr:spPr>
        <a:xfrm>
          <a:off x="7672017" y="6534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94843</xdr:rowOff>
    </xdr:from>
    <xdr:to>
      <xdr:col>10</xdr:col>
      <xdr:colOff>155575</xdr:colOff>
      <xdr:row>38</xdr:row>
      <xdr:rowOff>24994</xdr:rowOff>
    </xdr:to>
    <xdr:sp macro="" textlink="">
      <xdr:nvSpPr>
        <xdr:cNvPr id="319" name="円/楕円 318"/>
        <xdr:cNvSpPr/>
      </xdr:nvSpPr>
      <xdr:spPr>
        <a:xfrm>
          <a:off x="69215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16121</xdr:rowOff>
    </xdr:from>
    <xdr:ext cx="378565" cy="259045"/>
    <xdr:sp macro="" textlink="">
      <xdr:nvSpPr>
        <xdr:cNvPr id="320" name="テキスト ボックス 319"/>
        <xdr:cNvSpPr txBox="1"/>
      </xdr:nvSpPr>
      <xdr:spPr>
        <a:xfrm>
          <a:off x="6783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145905</xdr:rowOff>
    </xdr:from>
    <xdr:to>
      <xdr:col>15</xdr:col>
      <xdr:colOff>180975</xdr:colOff>
      <xdr:row>57</xdr:row>
      <xdr:rowOff>31061</xdr:rowOff>
    </xdr:to>
    <xdr:cxnSp macro="">
      <xdr:nvCxnSpPr>
        <xdr:cNvPr id="351" name="直線コネクタ 350"/>
        <xdr:cNvCxnSpPr/>
      </xdr:nvCxnSpPr>
      <xdr:spPr>
        <a:xfrm flipV="1">
          <a:off x="9639300" y="9747105"/>
          <a:ext cx="83820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2"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31061</xdr:rowOff>
    </xdr:from>
    <xdr:to>
      <xdr:col>14</xdr:col>
      <xdr:colOff>28575</xdr:colOff>
      <xdr:row>57</xdr:row>
      <xdr:rowOff>105301</xdr:rowOff>
    </xdr:to>
    <xdr:cxnSp macro="">
      <xdr:nvCxnSpPr>
        <xdr:cNvPr id="354" name="直線コネクタ 353"/>
        <xdr:cNvCxnSpPr/>
      </xdr:nvCxnSpPr>
      <xdr:spPr>
        <a:xfrm flipV="1">
          <a:off x="8750300" y="9803711"/>
          <a:ext cx="889000" cy="7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6" name="テキスト ボックス 355"/>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86360</xdr:rowOff>
    </xdr:from>
    <xdr:to>
      <xdr:col>12</xdr:col>
      <xdr:colOff>511175</xdr:colOff>
      <xdr:row>57</xdr:row>
      <xdr:rowOff>105301</xdr:rowOff>
    </xdr:to>
    <xdr:cxnSp macro="">
      <xdr:nvCxnSpPr>
        <xdr:cNvPr id="357" name="直線コネクタ 356"/>
        <xdr:cNvCxnSpPr/>
      </xdr:nvCxnSpPr>
      <xdr:spPr>
        <a:xfrm>
          <a:off x="7861300" y="9859010"/>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59" name="テキスト ボックス 358"/>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86360</xdr:rowOff>
    </xdr:from>
    <xdr:to>
      <xdr:col>11</xdr:col>
      <xdr:colOff>307975</xdr:colOff>
      <xdr:row>57</xdr:row>
      <xdr:rowOff>95613</xdr:rowOff>
    </xdr:to>
    <xdr:cxnSp macro="">
      <xdr:nvCxnSpPr>
        <xdr:cNvPr id="360" name="直線コネクタ 359"/>
        <xdr:cNvCxnSpPr/>
      </xdr:nvCxnSpPr>
      <xdr:spPr>
        <a:xfrm flipV="1">
          <a:off x="6972300" y="9859010"/>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2" name="テキスト ボックス 361"/>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4" name="テキスト ボックス 363"/>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95105</xdr:rowOff>
    </xdr:from>
    <xdr:to>
      <xdr:col>15</xdr:col>
      <xdr:colOff>231775</xdr:colOff>
      <xdr:row>57</xdr:row>
      <xdr:rowOff>25255</xdr:rowOff>
    </xdr:to>
    <xdr:sp macro="" textlink="">
      <xdr:nvSpPr>
        <xdr:cNvPr id="370" name="円/楕円 369"/>
        <xdr:cNvSpPr/>
      </xdr:nvSpPr>
      <xdr:spPr>
        <a:xfrm>
          <a:off x="10426700" y="96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73532</xdr:rowOff>
    </xdr:from>
    <xdr:ext cx="469744" cy="259045"/>
    <xdr:sp macro="" textlink="">
      <xdr:nvSpPr>
        <xdr:cNvPr id="371" name="農林水産業費該当値テキスト"/>
        <xdr:cNvSpPr txBox="1"/>
      </xdr:nvSpPr>
      <xdr:spPr>
        <a:xfrm>
          <a:off x="10528300" y="9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151711</xdr:rowOff>
    </xdr:from>
    <xdr:to>
      <xdr:col>14</xdr:col>
      <xdr:colOff>79375</xdr:colOff>
      <xdr:row>57</xdr:row>
      <xdr:rowOff>81861</xdr:rowOff>
    </xdr:to>
    <xdr:sp macro="" textlink="">
      <xdr:nvSpPr>
        <xdr:cNvPr id="372" name="円/楕円 371"/>
        <xdr:cNvSpPr/>
      </xdr:nvSpPr>
      <xdr:spPr>
        <a:xfrm>
          <a:off x="9588500" y="975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72988</xdr:rowOff>
    </xdr:from>
    <xdr:ext cx="469744" cy="259045"/>
    <xdr:sp macro="" textlink="">
      <xdr:nvSpPr>
        <xdr:cNvPr id="373" name="テキスト ボックス 372"/>
        <xdr:cNvSpPr txBox="1"/>
      </xdr:nvSpPr>
      <xdr:spPr>
        <a:xfrm>
          <a:off x="9404427" y="98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54501</xdr:rowOff>
    </xdr:from>
    <xdr:to>
      <xdr:col>12</xdr:col>
      <xdr:colOff>561975</xdr:colOff>
      <xdr:row>57</xdr:row>
      <xdr:rowOff>156101</xdr:rowOff>
    </xdr:to>
    <xdr:sp macro="" textlink="">
      <xdr:nvSpPr>
        <xdr:cNvPr id="374" name="円/楕円 373"/>
        <xdr:cNvSpPr/>
      </xdr:nvSpPr>
      <xdr:spPr>
        <a:xfrm>
          <a:off x="8699500" y="98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147228</xdr:rowOff>
    </xdr:from>
    <xdr:ext cx="469744" cy="259045"/>
    <xdr:sp macro="" textlink="">
      <xdr:nvSpPr>
        <xdr:cNvPr id="375" name="テキスト ボックス 374"/>
        <xdr:cNvSpPr txBox="1"/>
      </xdr:nvSpPr>
      <xdr:spPr>
        <a:xfrm>
          <a:off x="8515427" y="991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35560</xdr:rowOff>
    </xdr:from>
    <xdr:to>
      <xdr:col>11</xdr:col>
      <xdr:colOff>358775</xdr:colOff>
      <xdr:row>57</xdr:row>
      <xdr:rowOff>137160</xdr:rowOff>
    </xdr:to>
    <xdr:sp macro="" textlink="">
      <xdr:nvSpPr>
        <xdr:cNvPr id="376" name="円/楕円 375"/>
        <xdr:cNvSpPr/>
      </xdr:nvSpPr>
      <xdr:spPr>
        <a:xfrm>
          <a:off x="78105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128287</xdr:rowOff>
    </xdr:from>
    <xdr:ext cx="469744" cy="259045"/>
    <xdr:sp macro="" textlink="">
      <xdr:nvSpPr>
        <xdr:cNvPr id="377" name="テキスト ボックス 376"/>
        <xdr:cNvSpPr txBox="1"/>
      </xdr:nvSpPr>
      <xdr:spPr>
        <a:xfrm>
          <a:off x="762642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44813</xdr:rowOff>
    </xdr:from>
    <xdr:to>
      <xdr:col>10</xdr:col>
      <xdr:colOff>155575</xdr:colOff>
      <xdr:row>57</xdr:row>
      <xdr:rowOff>146413</xdr:rowOff>
    </xdr:to>
    <xdr:sp macro="" textlink="">
      <xdr:nvSpPr>
        <xdr:cNvPr id="378" name="円/楕円 377"/>
        <xdr:cNvSpPr/>
      </xdr:nvSpPr>
      <xdr:spPr>
        <a:xfrm>
          <a:off x="6921500" y="98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137540</xdr:rowOff>
    </xdr:from>
    <xdr:ext cx="469744" cy="259045"/>
    <xdr:sp macro="" textlink="">
      <xdr:nvSpPr>
        <xdr:cNvPr id="379" name="テキスト ボックス 378"/>
        <xdr:cNvSpPr txBox="1"/>
      </xdr:nvSpPr>
      <xdr:spPr>
        <a:xfrm>
          <a:off x="6737427" y="99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69428</xdr:rowOff>
    </xdr:from>
    <xdr:to>
      <xdr:col>15</xdr:col>
      <xdr:colOff>180975</xdr:colOff>
      <xdr:row>77</xdr:row>
      <xdr:rowOff>70092</xdr:rowOff>
    </xdr:to>
    <xdr:cxnSp macro="">
      <xdr:nvCxnSpPr>
        <xdr:cNvPr id="406" name="直線コネクタ 405"/>
        <xdr:cNvCxnSpPr/>
      </xdr:nvCxnSpPr>
      <xdr:spPr>
        <a:xfrm flipV="1">
          <a:off x="9639300" y="13271078"/>
          <a:ext cx="8382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70092</xdr:rowOff>
    </xdr:from>
    <xdr:to>
      <xdr:col>14</xdr:col>
      <xdr:colOff>28575</xdr:colOff>
      <xdr:row>77</xdr:row>
      <xdr:rowOff>100701</xdr:rowOff>
    </xdr:to>
    <xdr:cxnSp macro="">
      <xdr:nvCxnSpPr>
        <xdr:cNvPr id="409" name="直線コネクタ 408"/>
        <xdr:cNvCxnSpPr/>
      </xdr:nvCxnSpPr>
      <xdr:spPr>
        <a:xfrm flipV="1">
          <a:off x="8750300" y="13271742"/>
          <a:ext cx="889000" cy="3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100701</xdr:rowOff>
    </xdr:from>
    <xdr:to>
      <xdr:col>12</xdr:col>
      <xdr:colOff>511175</xdr:colOff>
      <xdr:row>77</xdr:row>
      <xdr:rowOff>105479</xdr:rowOff>
    </xdr:to>
    <xdr:cxnSp macro="">
      <xdr:nvCxnSpPr>
        <xdr:cNvPr id="412" name="直線コネクタ 411"/>
        <xdr:cNvCxnSpPr/>
      </xdr:nvCxnSpPr>
      <xdr:spPr>
        <a:xfrm flipV="1">
          <a:off x="7861300" y="13302351"/>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4" name="テキスト ボックス 413"/>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95855</xdr:rowOff>
    </xdr:from>
    <xdr:to>
      <xdr:col>11</xdr:col>
      <xdr:colOff>307975</xdr:colOff>
      <xdr:row>77</xdr:row>
      <xdr:rowOff>105479</xdr:rowOff>
    </xdr:to>
    <xdr:cxnSp macro="">
      <xdr:nvCxnSpPr>
        <xdr:cNvPr id="415" name="直線コネクタ 414"/>
        <xdr:cNvCxnSpPr/>
      </xdr:nvCxnSpPr>
      <xdr:spPr>
        <a:xfrm>
          <a:off x="6972300" y="13297505"/>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7" name="テキスト ボックス 416"/>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9" name="テキスト ボックス 418"/>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18628</xdr:rowOff>
    </xdr:from>
    <xdr:to>
      <xdr:col>15</xdr:col>
      <xdr:colOff>231775</xdr:colOff>
      <xdr:row>77</xdr:row>
      <xdr:rowOff>120228</xdr:rowOff>
    </xdr:to>
    <xdr:sp macro="" textlink="">
      <xdr:nvSpPr>
        <xdr:cNvPr id="425" name="円/楕円 424"/>
        <xdr:cNvSpPr/>
      </xdr:nvSpPr>
      <xdr:spPr>
        <a:xfrm>
          <a:off x="10426700" y="13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168505</xdr:rowOff>
    </xdr:from>
    <xdr:ext cx="534377" cy="259045"/>
    <xdr:sp macro="" textlink="">
      <xdr:nvSpPr>
        <xdr:cNvPr id="426" name="商工費該当値テキスト"/>
        <xdr:cNvSpPr txBox="1"/>
      </xdr:nvSpPr>
      <xdr:spPr>
        <a:xfrm>
          <a:off x="10528300" y="1319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19292</xdr:rowOff>
    </xdr:from>
    <xdr:to>
      <xdr:col>14</xdr:col>
      <xdr:colOff>79375</xdr:colOff>
      <xdr:row>77</xdr:row>
      <xdr:rowOff>120892</xdr:rowOff>
    </xdr:to>
    <xdr:sp macro="" textlink="">
      <xdr:nvSpPr>
        <xdr:cNvPr id="427" name="円/楕円 426"/>
        <xdr:cNvSpPr/>
      </xdr:nvSpPr>
      <xdr:spPr>
        <a:xfrm>
          <a:off x="9588500" y="132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112019</xdr:rowOff>
    </xdr:from>
    <xdr:ext cx="534377" cy="259045"/>
    <xdr:sp macro="" textlink="">
      <xdr:nvSpPr>
        <xdr:cNvPr id="428" name="テキスト ボックス 427"/>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49901</xdr:rowOff>
    </xdr:from>
    <xdr:to>
      <xdr:col>12</xdr:col>
      <xdr:colOff>561975</xdr:colOff>
      <xdr:row>77</xdr:row>
      <xdr:rowOff>151501</xdr:rowOff>
    </xdr:to>
    <xdr:sp macro="" textlink="">
      <xdr:nvSpPr>
        <xdr:cNvPr id="429" name="円/楕円 428"/>
        <xdr:cNvSpPr/>
      </xdr:nvSpPr>
      <xdr:spPr>
        <a:xfrm>
          <a:off x="8699500" y="1325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142628</xdr:rowOff>
    </xdr:from>
    <xdr:ext cx="469744" cy="259045"/>
    <xdr:sp macro="" textlink="">
      <xdr:nvSpPr>
        <xdr:cNvPr id="430" name="テキスト ボックス 429"/>
        <xdr:cNvSpPr txBox="1"/>
      </xdr:nvSpPr>
      <xdr:spPr>
        <a:xfrm>
          <a:off x="8515427" y="133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54679</xdr:rowOff>
    </xdr:from>
    <xdr:to>
      <xdr:col>11</xdr:col>
      <xdr:colOff>358775</xdr:colOff>
      <xdr:row>77</xdr:row>
      <xdr:rowOff>156279</xdr:rowOff>
    </xdr:to>
    <xdr:sp macro="" textlink="">
      <xdr:nvSpPr>
        <xdr:cNvPr id="431" name="円/楕円 430"/>
        <xdr:cNvSpPr/>
      </xdr:nvSpPr>
      <xdr:spPr>
        <a:xfrm>
          <a:off x="7810500" y="132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147406</xdr:rowOff>
    </xdr:from>
    <xdr:ext cx="469744" cy="259045"/>
    <xdr:sp macro="" textlink="">
      <xdr:nvSpPr>
        <xdr:cNvPr id="432" name="テキスト ボックス 431"/>
        <xdr:cNvSpPr txBox="1"/>
      </xdr:nvSpPr>
      <xdr:spPr>
        <a:xfrm>
          <a:off x="7626427" y="133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45055</xdr:rowOff>
    </xdr:from>
    <xdr:to>
      <xdr:col>10</xdr:col>
      <xdr:colOff>155575</xdr:colOff>
      <xdr:row>77</xdr:row>
      <xdr:rowOff>146655</xdr:rowOff>
    </xdr:to>
    <xdr:sp macro="" textlink="">
      <xdr:nvSpPr>
        <xdr:cNvPr id="433" name="円/楕円 432"/>
        <xdr:cNvSpPr/>
      </xdr:nvSpPr>
      <xdr:spPr>
        <a:xfrm>
          <a:off x="6921500" y="132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137782</xdr:rowOff>
    </xdr:from>
    <xdr:ext cx="469744" cy="259045"/>
    <xdr:sp macro="" textlink="">
      <xdr:nvSpPr>
        <xdr:cNvPr id="434" name="テキスト ボックス 433"/>
        <xdr:cNvSpPr txBox="1"/>
      </xdr:nvSpPr>
      <xdr:spPr>
        <a:xfrm>
          <a:off x="6737427" y="1333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48737</xdr:rowOff>
    </xdr:from>
    <xdr:to>
      <xdr:col>15</xdr:col>
      <xdr:colOff>180975</xdr:colOff>
      <xdr:row>97</xdr:row>
      <xdr:rowOff>82511</xdr:rowOff>
    </xdr:to>
    <xdr:cxnSp macro="">
      <xdr:nvCxnSpPr>
        <xdr:cNvPr id="464" name="直線コネクタ 463"/>
        <xdr:cNvCxnSpPr/>
      </xdr:nvCxnSpPr>
      <xdr:spPr>
        <a:xfrm flipV="1">
          <a:off x="9639300" y="16679387"/>
          <a:ext cx="838200" cy="3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9913</xdr:rowOff>
    </xdr:from>
    <xdr:to>
      <xdr:col>14</xdr:col>
      <xdr:colOff>28575</xdr:colOff>
      <xdr:row>97</xdr:row>
      <xdr:rowOff>82511</xdr:rowOff>
    </xdr:to>
    <xdr:cxnSp macro="">
      <xdr:nvCxnSpPr>
        <xdr:cNvPr id="467" name="直線コネクタ 466"/>
        <xdr:cNvCxnSpPr/>
      </xdr:nvCxnSpPr>
      <xdr:spPr>
        <a:xfrm>
          <a:off x="8750300" y="16640563"/>
          <a:ext cx="889000" cy="7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160731</xdr:rowOff>
    </xdr:from>
    <xdr:to>
      <xdr:col>12</xdr:col>
      <xdr:colOff>511175</xdr:colOff>
      <xdr:row>97</xdr:row>
      <xdr:rowOff>9913</xdr:rowOff>
    </xdr:to>
    <xdr:cxnSp macro="">
      <xdr:nvCxnSpPr>
        <xdr:cNvPr id="470" name="直線コネクタ 469"/>
        <xdr:cNvCxnSpPr/>
      </xdr:nvCxnSpPr>
      <xdr:spPr>
        <a:xfrm>
          <a:off x="7861300" y="16619931"/>
          <a:ext cx="889000" cy="2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160731</xdr:rowOff>
    </xdr:from>
    <xdr:to>
      <xdr:col>11</xdr:col>
      <xdr:colOff>307975</xdr:colOff>
      <xdr:row>97</xdr:row>
      <xdr:rowOff>27800</xdr:rowOff>
    </xdr:to>
    <xdr:cxnSp macro="">
      <xdr:nvCxnSpPr>
        <xdr:cNvPr id="473" name="直線コネクタ 472"/>
        <xdr:cNvCxnSpPr/>
      </xdr:nvCxnSpPr>
      <xdr:spPr>
        <a:xfrm flipV="1">
          <a:off x="6972300" y="16619931"/>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5" name="テキスト ボックス 474"/>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7" name="テキスト ボックス 476"/>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169387</xdr:rowOff>
    </xdr:from>
    <xdr:to>
      <xdr:col>15</xdr:col>
      <xdr:colOff>231775</xdr:colOff>
      <xdr:row>97</xdr:row>
      <xdr:rowOff>99537</xdr:rowOff>
    </xdr:to>
    <xdr:sp macro="" textlink="">
      <xdr:nvSpPr>
        <xdr:cNvPr id="483" name="円/楕円 482"/>
        <xdr:cNvSpPr/>
      </xdr:nvSpPr>
      <xdr:spPr>
        <a:xfrm>
          <a:off x="10426700" y="166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147814</xdr:rowOff>
    </xdr:from>
    <xdr:ext cx="534377" cy="259045"/>
    <xdr:sp macro="" textlink="">
      <xdr:nvSpPr>
        <xdr:cNvPr id="484" name="土木費該当値テキスト"/>
        <xdr:cNvSpPr txBox="1"/>
      </xdr:nvSpPr>
      <xdr:spPr>
        <a:xfrm>
          <a:off x="10528300" y="1660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31711</xdr:rowOff>
    </xdr:from>
    <xdr:to>
      <xdr:col>14</xdr:col>
      <xdr:colOff>79375</xdr:colOff>
      <xdr:row>97</xdr:row>
      <xdr:rowOff>133311</xdr:rowOff>
    </xdr:to>
    <xdr:sp macro="" textlink="">
      <xdr:nvSpPr>
        <xdr:cNvPr id="485" name="円/楕円 484"/>
        <xdr:cNvSpPr/>
      </xdr:nvSpPr>
      <xdr:spPr>
        <a:xfrm>
          <a:off x="9588500" y="166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124438</xdr:rowOff>
    </xdr:from>
    <xdr:ext cx="534377" cy="259045"/>
    <xdr:sp macro="" textlink="">
      <xdr:nvSpPr>
        <xdr:cNvPr id="486" name="テキスト ボックス 485"/>
        <xdr:cNvSpPr txBox="1"/>
      </xdr:nvSpPr>
      <xdr:spPr>
        <a:xfrm>
          <a:off x="9372111" y="167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130563</xdr:rowOff>
    </xdr:from>
    <xdr:to>
      <xdr:col>12</xdr:col>
      <xdr:colOff>561975</xdr:colOff>
      <xdr:row>97</xdr:row>
      <xdr:rowOff>60713</xdr:rowOff>
    </xdr:to>
    <xdr:sp macro="" textlink="">
      <xdr:nvSpPr>
        <xdr:cNvPr id="487" name="円/楕円 486"/>
        <xdr:cNvSpPr/>
      </xdr:nvSpPr>
      <xdr:spPr>
        <a:xfrm>
          <a:off x="8699500" y="165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51840</xdr:rowOff>
    </xdr:from>
    <xdr:ext cx="534377" cy="259045"/>
    <xdr:sp macro="" textlink="">
      <xdr:nvSpPr>
        <xdr:cNvPr id="488" name="テキスト ボックス 487"/>
        <xdr:cNvSpPr txBox="1"/>
      </xdr:nvSpPr>
      <xdr:spPr>
        <a:xfrm>
          <a:off x="8483111" y="166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109931</xdr:rowOff>
    </xdr:from>
    <xdr:to>
      <xdr:col>11</xdr:col>
      <xdr:colOff>358775</xdr:colOff>
      <xdr:row>97</xdr:row>
      <xdr:rowOff>40081</xdr:rowOff>
    </xdr:to>
    <xdr:sp macro="" textlink="">
      <xdr:nvSpPr>
        <xdr:cNvPr id="489" name="円/楕円 488"/>
        <xdr:cNvSpPr/>
      </xdr:nvSpPr>
      <xdr:spPr>
        <a:xfrm>
          <a:off x="7810500" y="1656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31208</xdr:rowOff>
    </xdr:from>
    <xdr:ext cx="534377" cy="259045"/>
    <xdr:sp macro="" textlink="">
      <xdr:nvSpPr>
        <xdr:cNvPr id="490" name="テキスト ボックス 489"/>
        <xdr:cNvSpPr txBox="1"/>
      </xdr:nvSpPr>
      <xdr:spPr>
        <a:xfrm>
          <a:off x="7594111" y="1666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148450</xdr:rowOff>
    </xdr:from>
    <xdr:to>
      <xdr:col>10</xdr:col>
      <xdr:colOff>155575</xdr:colOff>
      <xdr:row>97</xdr:row>
      <xdr:rowOff>78600</xdr:rowOff>
    </xdr:to>
    <xdr:sp macro="" textlink="">
      <xdr:nvSpPr>
        <xdr:cNvPr id="491" name="円/楕円 490"/>
        <xdr:cNvSpPr/>
      </xdr:nvSpPr>
      <xdr:spPr>
        <a:xfrm>
          <a:off x="6921500" y="166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69727</xdr:rowOff>
    </xdr:from>
    <xdr:ext cx="534377" cy="259045"/>
    <xdr:sp macro="" textlink="">
      <xdr:nvSpPr>
        <xdr:cNvPr id="492" name="テキスト ボックス 491"/>
        <xdr:cNvSpPr txBox="1"/>
      </xdr:nvSpPr>
      <xdr:spPr>
        <a:xfrm>
          <a:off x="6705111" y="1670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87938</xdr:rowOff>
    </xdr:from>
    <xdr:to>
      <xdr:col>23</xdr:col>
      <xdr:colOff>517525</xdr:colOff>
      <xdr:row>38</xdr:row>
      <xdr:rowOff>110799</xdr:rowOff>
    </xdr:to>
    <xdr:cxnSp macro="">
      <xdr:nvCxnSpPr>
        <xdr:cNvPr id="524" name="直線コネクタ 523"/>
        <xdr:cNvCxnSpPr/>
      </xdr:nvCxnSpPr>
      <xdr:spPr>
        <a:xfrm flipV="1">
          <a:off x="15481300" y="6431588"/>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5"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46791</xdr:rowOff>
    </xdr:from>
    <xdr:to>
      <xdr:col>22</xdr:col>
      <xdr:colOff>365125</xdr:colOff>
      <xdr:row>38</xdr:row>
      <xdr:rowOff>110799</xdr:rowOff>
    </xdr:to>
    <xdr:cxnSp macro="">
      <xdr:nvCxnSpPr>
        <xdr:cNvPr id="527" name="直線コネクタ 526"/>
        <xdr:cNvCxnSpPr/>
      </xdr:nvCxnSpPr>
      <xdr:spPr>
        <a:xfrm>
          <a:off x="14592300" y="6047541"/>
          <a:ext cx="889000" cy="57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29" name="テキスト ボックス 528"/>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46791</xdr:rowOff>
    </xdr:from>
    <xdr:to>
      <xdr:col>21</xdr:col>
      <xdr:colOff>161925</xdr:colOff>
      <xdr:row>37</xdr:row>
      <xdr:rowOff>139047</xdr:rowOff>
    </xdr:to>
    <xdr:cxnSp macro="">
      <xdr:nvCxnSpPr>
        <xdr:cNvPr id="530" name="直線コネクタ 529"/>
        <xdr:cNvCxnSpPr/>
      </xdr:nvCxnSpPr>
      <xdr:spPr>
        <a:xfrm flipV="1">
          <a:off x="13703300" y="6047541"/>
          <a:ext cx="889000" cy="4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152889</xdr:rowOff>
    </xdr:from>
    <xdr:ext cx="534377" cy="259045"/>
    <xdr:sp macro="" textlink="">
      <xdr:nvSpPr>
        <xdr:cNvPr id="532" name="テキスト ボックス 531"/>
        <xdr:cNvSpPr txBox="1"/>
      </xdr:nvSpPr>
      <xdr:spPr>
        <a:xfrm>
          <a:off x="14325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139047</xdr:rowOff>
    </xdr:from>
    <xdr:to>
      <xdr:col>19</xdr:col>
      <xdr:colOff>644525</xdr:colOff>
      <xdr:row>38</xdr:row>
      <xdr:rowOff>23767</xdr:rowOff>
    </xdr:to>
    <xdr:cxnSp macro="">
      <xdr:nvCxnSpPr>
        <xdr:cNvPr id="533" name="直線コネクタ 532"/>
        <xdr:cNvCxnSpPr/>
      </xdr:nvCxnSpPr>
      <xdr:spPr>
        <a:xfrm flipV="1">
          <a:off x="12814300" y="6482697"/>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5" name="テキスト ボックス 534"/>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7" name="テキスト ボックス 536"/>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37138</xdr:rowOff>
    </xdr:from>
    <xdr:to>
      <xdr:col>23</xdr:col>
      <xdr:colOff>568325</xdr:colOff>
      <xdr:row>37</xdr:row>
      <xdr:rowOff>138738</xdr:rowOff>
    </xdr:to>
    <xdr:sp macro="" textlink="">
      <xdr:nvSpPr>
        <xdr:cNvPr id="543" name="円/楕円 542"/>
        <xdr:cNvSpPr/>
      </xdr:nvSpPr>
      <xdr:spPr>
        <a:xfrm>
          <a:off x="16268700" y="63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15565</xdr:rowOff>
    </xdr:from>
    <xdr:ext cx="534377" cy="259045"/>
    <xdr:sp macro="" textlink="">
      <xdr:nvSpPr>
        <xdr:cNvPr id="544" name="消防費該当値テキスト"/>
        <xdr:cNvSpPr txBox="1"/>
      </xdr:nvSpPr>
      <xdr:spPr>
        <a:xfrm>
          <a:off x="16370300" y="635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59999</xdr:rowOff>
    </xdr:from>
    <xdr:to>
      <xdr:col>22</xdr:col>
      <xdr:colOff>415925</xdr:colOff>
      <xdr:row>38</xdr:row>
      <xdr:rowOff>161599</xdr:rowOff>
    </xdr:to>
    <xdr:sp macro="" textlink="">
      <xdr:nvSpPr>
        <xdr:cNvPr id="545" name="円/楕円 544"/>
        <xdr:cNvSpPr/>
      </xdr:nvSpPr>
      <xdr:spPr>
        <a:xfrm>
          <a:off x="15430500" y="657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152726</xdr:rowOff>
    </xdr:from>
    <xdr:ext cx="469744" cy="259045"/>
    <xdr:sp macro="" textlink="">
      <xdr:nvSpPr>
        <xdr:cNvPr id="546" name="テキスト ボックス 545"/>
        <xdr:cNvSpPr txBox="1"/>
      </xdr:nvSpPr>
      <xdr:spPr>
        <a:xfrm>
          <a:off x="15246427" y="66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167441</xdr:rowOff>
    </xdr:from>
    <xdr:to>
      <xdr:col>21</xdr:col>
      <xdr:colOff>212725</xdr:colOff>
      <xdr:row>35</xdr:row>
      <xdr:rowOff>97591</xdr:rowOff>
    </xdr:to>
    <xdr:sp macro="" textlink="">
      <xdr:nvSpPr>
        <xdr:cNvPr id="547" name="円/楕円 546"/>
        <xdr:cNvSpPr/>
      </xdr:nvSpPr>
      <xdr:spPr>
        <a:xfrm>
          <a:off x="14541500" y="59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114118</xdr:rowOff>
    </xdr:from>
    <xdr:ext cx="534377" cy="259045"/>
    <xdr:sp macro="" textlink="">
      <xdr:nvSpPr>
        <xdr:cNvPr id="548" name="テキスト ボックス 547"/>
        <xdr:cNvSpPr txBox="1"/>
      </xdr:nvSpPr>
      <xdr:spPr>
        <a:xfrm>
          <a:off x="14325111" y="57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88247</xdr:rowOff>
    </xdr:from>
    <xdr:to>
      <xdr:col>20</xdr:col>
      <xdr:colOff>9525</xdr:colOff>
      <xdr:row>38</xdr:row>
      <xdr:rowOff>18397</xdr:rowOff>
    </xdr:to>
    <xdr:sp macro="" textlink="">
      <xdr:nvSpPr>
        <xdr:cNvPr id="549" name="円/楕円 548"/>
        <xdr:cNvSpPr/>
      </xdr:nvSpPr>
      <xdr:spPr>
        <a:xfrm>
          <a:off x="13652500" y="64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9524</xdr:rowOff>
    </xdr:from>
    <xdr:ext cx="469744" cy="259045"/>
    <xdr:sp macro="" textlink="">
      <xdr:nvSpPr>
        <xdr:cNvPr id="550" name="テキスト ボックス 549"/>
        <xdr:cNvSpPr txBox="1"/>
      </xdr:nvSpPr>
      <xdr:spPr>
        <a:xfrm>
          <a:off x="13468427" y="652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144417</xdr:rowOff>
    </xdr:from>
    <xdr:to>
      <xdr:col>18</xdr:col>
      <xdr:colOff>492125</xdr:colOff>
      <xdr:row>38</xdr:row>
      <xdr:rowOff>74568</xdr:rowOff>
    </xdr:to>
    <xdr:sp macro="" textlink="">
      <xdr:nvSpPr>
        <xdr:cNvPr id="551" name="円/楕円 550"/>
        <xdr:cNvSpPr/>
      </xdr:nvSpPr>
      <xdr:spPr>
        <a:xfrm>
          <a:off x="12763500" y="64880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65694</xdr:rowOff>
    </xdr:from>
    <xdr:ext cx="469744" cy="259045"/>
    <xdr:sp macro="" textlink="">
      <xdr:nvSpPr>
        <xdr:cNvPr id="552" name="テキスト ボックス 551"/>
        <xdr:cNvSpPr txBox="1"/>
      </xdr:nvSpPr>
      <xdr:spPr>
        <a:xfrm>
          <a:off x="12579427" y="658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119400</xdr:rowOff>
    </xdr:from>
    <xdr:to>
      <xdr:col>23</xdr:col>
      <xdr:colOff>517525</xdr:colOff>
      <xdr:row>56</xdr:row>
      <xdr:rowOff>153233</xdr:rowOff>
    </xdr:to>
    <xdr:cxnSp macro="">
      <xdr:nvCxnSpPr>
        <xdr:cNvPr id="580" name="直線コネクタ 579"/>
        <xdr:cNvCxnSpPr/>
      </xdr:nvCxnSpPr>
      <xdr:spPr>
        <a:xfrm flipV="1">
          <a:off x="15481300" y="9549150"/>
          <a:ext cx="838200" cy="2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118282</xdr:rowOff>
    </xdr:from>
    <xdr:ext cx="534377" cy="259045"/>
    <xdr:sp macro="" textlink="">
      <xdr:nvSpPr>
        <xdr:cNvPr id="581" name="教育費平均値テキスト"/>
        <xdr:cNvSpPr txBox="1"/>
      </xdr:nvSpPr>
      <xdr:spPr>
        <a:xfrm>
          <a:off x="16370300" y="9548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153233</xdr:rowOff>
    </xdr:from>
    <xdr:to>
      <xdr:col>22</xdr:col>
      <xdr:colOff>365125</xdr:colOff>
      <xdr:row>57</xdr:row>
      <xdr:rowOff>20896</xdr:rowOff>
    </xdr:to>
    <xdr:cxnSp macro="">
      <xdr:nvCxnSpPr>
        <xdr:cNvPr id="583" name="直線コネクタ 582"/>
        <xdr:cNvCxnSpPr/>
      </xdr:nvCxnSpPr>
      <xdr:spPr>
        <a:xfrm flipV="1">
          <a:off x="14592300" y="9754433"/>
          <a:ext cx="889000" cy="3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5" name="テキスト ボックス 584"/>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20896</xdr:rowOff>
    </xdr:from>
    <xdr:to>
      <xdr:col>21</xdr:col>
      <xdr:colOff>161925</xdr:colOff>
      <xdr:row>57</xdr:row>
      <xdr:rowOff>49312</xdr:rowOff>
    </xdr:to>
    <xdr:cxnSp macro="">
      <xdr:nvCxnSpPr>
        <xdr:cNvPr id="586" name="直線コネクタ 585"/>
        <xdr:cNvCxnSpPr/>
      </xdr:nvCxnSpPr>
      <xdr:spPr>
        <a:xfrm flipV="1">
          <a:off x="13703300" y="9793546"/>
          <a:ext cx="889000" cy="2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8" name="テキスト ボックス 587"/>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60444</xdr:rowOff>
    </xdr:from>
    <xdr:to>
      <xdr:col>19</xdr:col>
      <xdr:colOff>644525</xdr:colOff>
      <xdr:row>57</xdr:row>
      <xdr:rowOff>49312</xdr:rowOff>
    </xdr:to>
    <xdr:cxnSp macro="">
      <xdr:nvCxnSpPr>
        <xdr:cNvPr id="589" name="直線コネクタ 588"/>
        <xdr:cNvCxnSpPr/>
      </xdr:nvCxnSpPr>
      <xdr:spPr>
        <a:xfrm>
          <a:off x="12814300" y="9661644"/>
          <a:ext cx="889000" cy="16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91" name="テキスト ボックス 590"/>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3" name="テキスト ボックス 592"/>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68600</xdr:rowOff>
    </xdr:from>
    <xdr:to>
      <xdr:col>23</xdr:col>
      <xdr:colOff>568325</xdr:colOff>
      <xdr:row>55</xdr:row>
      <xdr:rowOff>170200</xdr:rowOff>
    </xdr:to>
    <xdr:sp macro="" textlink="">
      <xdr:nvSpPr>
        <xdr:cNvPr id="599" name="円/楕円 598"/>
        <xdr:cNvSpPr/>
      </xdr:nvSpPr>
      <xdr:spPr>
        <a:xfrm>
          <a:off x="16268700" y="949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91477</xdr:rowOff>
    </xdr:from>
    <xdr:ext cx="534377" cy="259045"/>
    <xdr:sp macro="" textlink="">
      <xdr:nvSpPr>
        <xdr:cNvPr id="600" name="教育費該当値テキスト"/>
        <xdr:cNvSpPr txBox="1"/>
      </xdr:nvSpPr>
      <xdr:spPr>
        <a:xfrm>
          <a:off x="16370300" y="93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43,388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102433</xdr:rowOff>
    </xdr:from>
    <xdr:to>
      <xdr:col>22</xdr:col>
      <xdr:colOff>415925</xdr:colOff>
      <xdr:row>57</xdr:row>
      <xdr:rowOff>32583</xdr:rowOff>
    </xdr:to>
    <xdr:sp macro="" textlink="">
      <xdr:nvSpPr>
        <xdr:cNvPr id="601" name="円/楕円 600"/>
        <xdr:cNvSpPr/>
      </xdr:nvSpPr>
      <xdr:spPr>
        <a:xfrm>
          <a:off x="15430500" y="9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23710</xdr:rowOff>
    </xdr:from>
    <xdr:ext cx="534377" cy="259045"/>
    <xdr:sp macro="" textlink="">
      <xdr:nvSpPr>
        <xdr:cNvPr id="602" name="テキスト ボックス 601"/>
        <xdr:cNvSpPr txBox="1"/>
      </xdr:nvSpPr>
      <xdr:spPr>
        <a:xfrm>
          <a:off x="15214111" y="97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141546</xdr:rowOff>
    </xdr:from>
    <xdr:to>
      <xdr:col>21</xdr:col>
      <xdr:colOff>212725</xdr:colOff>
      <xdr:row>57</xdr:row>
      <xdr:rowOff>71696</xdr:rowOff>
    </xdr:to>
    <xdr:sp macro="" textlink="">
      <xdr:nvSpPr>
        <xdr:cNvPr id="603" name="円/楕円 602"/>
        <xdr:cNvSpPr/>
      </xdr:nvSpPr>
      <xdr:spPr>
        <a:xfrm>
          <a:off x="14541500" y="97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62823</xdr:rowOff>
    </xdr:from>
    <xdr:ext cx="534377" cy="259045"/>
    <xdr:sp macro="" textlink="">
      <xdr:nvSpPr>
        <xdr:cNvPr id="604" name="テキスト ボックス 603"/>
        <xdr:cNvSpPr txBox="1"/>
      </xdr:nvSpPr>
      <xdr:spPr>
        <a:xfrm>
          <a:off x="14325111" y="983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169962</xdr:rowOff>
    </xdr:from>
    <xdr:to>
      <xdr:col>20</xdr:col>
      <xdr:colOff>9525</xdr:colOff>
      <xdr:row>57</xdr:row>
      <xdr:rowOff>100112</xdr:rowOff>
    </xdr:to>
    <xdr:sp macro="" textlink="">
      <xdr:nvSpPr>
        <xdr:cNvPr id="605" name="円/楕円 604"/>
        <xdr:cNvSpPr/>
      </xdr:nvSpPr>
      <xdr:spPr>
        <a:xfrm>
          <a:off x="13652500" y="97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91239</xdr:rowOff>
    </xdr:from>
    <xdr:ext cx="534377" cy="259045"/>
    <xdr:sp macro="" textlink="">
      <xdr:nvSpPr>
        <xdr:cNvPr id="606" name="テキスト ボックス 605"/>
        <xdr:cNvSpPr txBox="1"/>
      </xdr:nvSpPr>
      <xdr:spPr>
        <a:xfrm>
          <a:off x="13436111" y="98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9644</xdr:rowOff>
    </xdr:from>
    <xdr:to>
      <xdr:col>18</xdr:col>
      <xdr:colOff>492125</xdr:colOff>
      <xdr:row>56</xdr:row>
      <xdr:rowOff>111244</xdr:rowOff>
    </xdr:to>
    <xdr:sp macro="" textlink="">
      <xdr:nvSpPr>
        <xdr:cNvPr id="607" name="円/楕円 606"/>
        <xdr:cNvSpPr/>
      </xdr:nvSpPr>
      <xdr:spPr>
        <a:xfrm>
          <a:off x="12763500" y="96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127771</xdr:rowOff>
    </xdr:from>
    <xdr:ext cx="534377" cy="259045"/>
    <xdr:sp macro="" textlink="">
      <xdr:nvSpPr>
        <xdr:cNvPr id="608" name="テキスト ボックス 607"/>
        <xdr:cNvSpPr txBox="1"/>
      </xdr:nvSpPr>
      <xdr:spPr>
        <a:xfrm>
          <a:off x="12547111" y="938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90681</xdr:rowOff>
    </xdr:from>
    <xdr:to>
      <xdr:col>23</xdr:col>
      <xdr:colOff>517525</xdr:colOff>
      <xdr:row>79</xdr:row>
      <xdr:rowOff>96103</xdr:rowOff>
    </xdr:to>
    <xdr:cxnSp macro="">
      <xdr:nvCxnSpPr>
        <xdr:cNvPr id="639" name="直線コネクタ 638"/>
        <xdr:cNvCxnSpPr/>
      </xdr:nvCxnSpPr>
      <xdr:spPr>
        <a:xfrm flipV="1">
          <a:off x="15481300" y="13635231"/>
          <a:ext cx="8382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90584</xdr:rowOff>
    </xdr:from>
    <xdr:to>
      <xdr:col>22</xdr:col>
      <xdr:colOff>365125</xdr:colOff>
      <xdr:row>79</xdr:row>
      <xdr:rowOff>96103</xdr:rowOff>
    </xdr:to>
    <xdr:cxnSp macro="">
      <xdr:nvCxnSpPr>
        <xdr:cNvPr id="642" name="直線コネクタ 641"/>
        <xdr:cNvCxnSpPr/>
      </xdr:nvCxnSpPr>
      <xdr:spPr>
        <a:xfrm>
          <a:off x="14592300" y="13635134"/>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90584</xdr:rowOff>
    </xdr:from>
    <xdr:to>
      <xdr:col>21</xdr:col>
      <xdr:colOff>161925</xdr:colOff>
      <xdr:row>79</xdr:row>
      <xdr:rowOff>93294</xdr:rowOff>
    </xdr:to>
    <xdr:cxnSp macro="">
      <xdr:nvCxnSpPr>
        <xdr:cNvPr id="645" name="直線コネクタ 644"/>
        <xdr:cNvCxnSpPr/>
      </xdr:nvCxnSpPr>
      <xdr:spPr>
        <a:xfrm flipV="1">
          <a:off x="13703300" y="13635134"/>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93294</xdr:rowOff>
    </xdr:from>
    <xdr:to>
      <xdr:col>19</xdr:col>
      <xdr:colOff>644525</xdr:colOff>
      <xdr:row>79</xdr:row>
      <xdr:rowOff>93458</xdr:rowOff>
    </xdr:to>
    <xdr:cxnSp macro="">
      <xdr:nvCxnSpPr>
        <xdr:cNvPr id="648" name="直線コネクタ 647"/>
        <xdr:cNvCxnSpPr/>
      </xdr:nvCxnSpPr>
      <xdr:spPr>
        <a:xfrm flipV="1">
          <a:off x="12814300" y="13637844"/>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0" name="テキスト ボックス 649"/>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39881</xdr:rowOff>
    </xdr:from>
    <xdr:to>
      <xdr:col>23</xdr:col>
      <xdr:colOff>568325</xdr:colOff>
      <xdr:row>79</xdr:row>
      <xdr:rowOff>141481</xdr:rowOff>
    </xdr:to>
    <xdr:sp macro="" textlink="">
      <xdr:nvSpPr>
        <xdr:cNvPr id="658" name="円/楕円 657"/>
        <xdr:cNvSpPr/>
      </xdr:nvSpPr>
      <xdr:spPr>
        <a:xfrm>
          <a:off x="16268700" y="135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153313</xdr:rowOff>
    </xdr:from>
    <xdr:ext cx="378565" cy="259045"/>
    <xdr:sp macro="" textlink="">
      <xdr:nvSpPr>
        <xdr:cNvPr id="659" name="災害復旧費該当値テキスト"/>
        <xdr:cNvSpPr txBox="1"/>
      </xdr:nvSpPr>
      <xdr:spPr>
        <a:xfrm>
          <a:off x="16370300" y="1352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45303</xdr:rowOff>
    </xdr:from>
    <xdr:to>
      <xdr:col>22</xdr:col>
      <xdr:colOff>415925</xdr:colOff>
      <xdr:row>79</xdr:row>
      <xdr:rowOff>146903</xdr:rowOff>
    </xdr:to>
    <xdr:sp macro="" textlink="">
      <xdr:nvSpPr>
        <xdr:cNvPr id="660" name="円/楕円 659"/>
        <xdr:cNvSpPr/>
      </xdr:nvSpPr>
      <xdr:spPr>
        <a:xfrm>
          <a:off x="15430500" y="135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138030</xdr:rowOff>
    </xdr:from>
    <xdr:ext cx="313932" cy="259045"/>
    <xdr:sp macro="" textlink="">
      <xdr:nvSpPr>
        <xdr:cNvPr id="661" name="テキスト ボックス 660"/>
        <xdr:cNvSpPr txBox="1"/>
      </xdr:nvSpPr>
      <xdr:spPr>
        <a:xfrm>
          <a:off x="15324333" y="13682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39784</xdr:rowOff>
    </xdr:from>
    <xdr:to>
      <xdr:col>21</xdr:col>
      <xdr:colOff>212725</xdr:colOff>
      <xdr:row>79</xdr:row>
      <xdr:rowOff>141384</xdr:rowOff>
    </xdr:to>
    <xdr:sp macro="" textlink="">
      <xdr:nvSpPr>
        <xdr:cNvPr id="662" name="円/楕円 661"/>
        <xdr:cNvSpPr/>
      </xdr:nvSpPr>
      <xdr:spPr>
        <a:xfrm>
          <a:off x="14541500" y="135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132511</xdr:rowOff>
    </xdr:from>
    <xdr:ext cx="378565" cy="259045"/>
    <xdr:sp macro="" textlink="">
      <xdr:nvSpPr>
        <xdr:cNvPr id="663" name="テキスト ボックス 662"/>
        <xdr:cNvSpPr txBox="1"/>
      </xdr:nvSpPr>
      <xdr:spPr>
        <a:xfrm>
          <a:off x="14403017" y="13677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42494</xdr:rowOff>
    </xdr:from>
    <xdr:to>
      <xdr:col>20</xdr:col>
      <xdr:colOff>9525</xdr:colOff>
      <xdr:row>79</xdr:row>
      <xdr:rowOff>144094</xdr:rowOff>
    </xdr:to>
    <xdr:sp macro="" textlink="">
      <xdr:nvSpPr>
        <xdr:cNvPr id="664" name="円/楕円 663"/>
        <xdr:cNvSpPr/>
      </xdr:nvSpPr>
      <xdr:spPr>
        <a:xfrm>
          <a:off x="13652500" y="135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135221</xdr:rowOff>
    </xdr:from>
    <xdr:ext cx="378565" cy="259045"/>
    <xdr:sp macro="" textlink="">
      <xdr:nvSpPr>
        <xdr:cNvPr id="665" name="テキスト ボックス 664"/>
        <xdr:cNvSpPr txBox="1"/>
      </xdr:nvSpPr>
      <xdr:spPr>
        <a:xfrm>
          <a:off x="13514017" y="13679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42658</xdr:rowOff>
    </xdr:from>
    <xdr:to>
      <xdr:col>18</xdr:col>
      <xdr:colOff>492125</xdr:colOff>
      <xdr:row>79</xdr:row>
      <xdr:rowOff>144258</xdr:rowOff>
    </xdr:to>
    <xdr:sp macro="" textlink="">
      <xdr:nvSpPr>
        <xdr:cNvPr id="666" name="円/楕円 665"/>
        <xdr:cNvSpPr/>
      </xdr:nvSpPr>
      <xdr:spPr>
        <a:xfrm>
          <a:off x="12763500" y="135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135385</xdr:rowOff>
    </xdr:from>
    <xdr:ext cx="378565" cy="259045"/>
    <xdr:sp macro="" textlink="">
      <xdr:nvSpPr>
        <xdr:cNvPr id="667" name="テキスト ボックス 666"/>
        <xdr:cNvSpPr txBox="1"/>
      </xdr:nvSpPr>
      <xdr:spPr>
        <a:xfrm>
          <a:off x="12625017" y="1367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100544</xdr:rowOff>
    </xdr:from>
    <xdr:to>
      <xdr:col>23</xdr:col>
      <xdr:colOff>517525</xdr:colOff>
      <xdr:row>93</xdr:row>
      <xdr:rowOff>137185</xdr:rowOff>
    </xdr:to>
    <xdr:cxnSp macro="">
      <xdr:nvCxnSpPr>
        <xdr:cNvPr id="699" name="直線コネクタ 698"/>
        <xdr:cNvCxnSpPr/>
      </xdr:nvCxnSpPr>
      <xdr:spPr>
        <a:xfrm>
          <a:off x="15481300" y="16045394"/>
          <a:ext cx="8382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127057</xdr:rowOff>
    </xdr:from>
    <xdr:ext cx="534377" cy="259045"/>
    <xdr:sp macro="" textlink="">
      <xdr:nvSpPr>
        <xdr:cNvPr id="700" name="公債費平均値テキスト"/>
        <xdr:cNvSpPr txBox="1"/>
      </xdr:nvSpPr>
      <xdr:spPr>
        <a:xfrm>
          <a:off x="16370300" y="16071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34446</xdr:rowOff>
    </xdr:from>
    <xdr:to>
      <xdr:col>22</xdr:col>
      <xdr:colOff>365125</xdr:colOff>
      <xdr:row>93</xdr:row>
      <xdr:rowOff>100544</xdr:rowOff>
    </xdr:to>
    <xdr:cxnSp macro="">
      <xdr:nvCxnSpPr>
        <xdr:cNvPr id="702" name="直線コネクタ 701"/>
        <xdr:cNvCxnSpPr/>
      </xdr:nvCxnSpPr>
      <xdr:spPr>
        <a:xfrm>
          <a:off x="14592300" y="15979296"/>
          <a:ext cx="889000" cy="6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64225</xdr:rowOff>
    </xdr:from>
    <xdr:ext cx="534377" cy="259045"/>
    <xdr:sp macro="" textlink="">
      <xdr:nvSpPr>
        <xdr:cNvPr id="704" name="テキスト ボックス 703"/>
        <xdr:cNvSpPr txBox="1"/>
      </xdr:nvSpPr>
      <xdr:spPr>
        <a:xfrm>
          <a:off x="15214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22690</xdr:rowOff>
    </xdr:from>
    <xdr:to>
      <xdr:col>21</xdr:col>
      <xdr:colOff>161925</xdr:colOff>
      <xdr:row>93</xdr:row>
      <xdr:rowOff>34446</xdr:rowOff>
    </xdr:to>
    <xdr:cxnSp macro="">
      <xdr:nvCxnSpPr>
        <xdr:cNvPr id="705" name="直線コネクタ 704"/>
        <xdr:cNvCxnSpPr/>
      </xdr:nvCxnSpPr>
      <xdr:spPr>
        <a:xfrm>
          <a:off x="13703300" y="1596754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163535</xdr:rowOff>
    </xdr:from>
    <xdr:ext cx="534377" cy="259045"/>
    <xdr:sp macro="" textlink="">
      <xdr:nvSpPr>
        <xdr:cNvPr id="707" name="テキスト ボックス 706"/>
        <xdr:cNvSpPr txBox="1"/>
      </xdr:nvSpPr>
      <xdr:spPr>
        <a:xfrm>
          <a:off x="14325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125070</xdr:rowOff>
    </xdr:from>
    <xdr:to>
      <xdr:col>19</xdr:col>
      <xdr:colOff>644525</xdr:colOff>
      <xdr:row>93</xdr:row>
      <xdr:rowOff>22690</xdr:rowOff>
    </xdr:to>
    <xdr:cxnSp macro="">
      <xdr:nvCxnSpPr>
        <xdr:cNvPr id="708" name="直線コネクタ 707"/>
        <xdr:cNvCxnSpPr/>
      </xdr:nvCxnSpPr>
      <xdr:spPr>
        <a:xfrm>
          <a:off x="12814300" y="15898470"/>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149068</xdr:rowOff>
    </xdr:from>
    <xdr:ext cx="534377" cy="259045"/>
    <xdr:sp macro="" textlink="">
      <xdr:nvSpPr>
        <xdr:cNvPr id="710" name="テキスト ボックス 709"/>
        <xdr:cNvSpPr txBox="1"/>
      </xdr:nvSpPr>
      <xdr:spPr>
        <a:xfrm>
          <a:off x="13436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130878</xdr:rowOff>
    </xdr:from>
    <xdr:ext cx="534377" cy="259045"/>
    <xdr:sp macro="" textlink="">
      <xdr:nvSpPr>
        <xdr:cNvPr id="712" name="テキスト ボックス 711"/>
        <xdr:cNvSpPr txBox="1"/>
      </xdr:nvSpPr>
      <xdr:spPr>
        <a:xfrm>
          <a:off x="12547111" y="160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86385</xdr:rowOff>
    </xdr:from>
    <xdr:to>
      <xdr:col>23</xdr:col>
      <xdr:colOff>568325</xdr:colOff>
      <xdr:row>94</xdr:row>
      <xdr:rowOff>16535</xdr:rowOff>
    </xdr:to>
    <xdr:sp macro="" textlink="">
      <xdr:nvSpPr>
        <xdr:cNvPr id="718" name="円/楕円 717"/>
        <xdr:cNvSpPr/>
      </xdr:nvSpPr>
      <xdr:spPr>
        <a:xfrm>
          <a:off x="16268700" y="160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109262</xdr:rowOff>
    </xdr:from>
    <xdr:ext cx="534377" cy="259045"/>
    <xdr:sp macro="" textlink="">
      <xdr:nvSpPr>
        <xdr:cNvPr id="719" name="公債費該当値テキスト"/>
        <xdr:cNvSpPr txBox="1"/>
      </xdr:nvSpPr>
      <xdr:spPr>
        <a:xfrm>
          <a:off x="16370300" y="1588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40,327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49744</xdr:rowOff>
    </xdr:from>
    <xdr:to>
      <xdr:col>22</xdr:col>
      <xdr:colOff>415925</xdr:colOff>
      <xdr:row>93</xdr:row>
      <xdr:rowOff>151344</xdr:rowOff>
    </xdr:to>
    <xdr:sp macro="" textlink="">
      <xdr:nvSpPr>
        <xdr:cNvPr id="720" name="円/楕円 719"/>
        <xdr:cNvSpPr/>
      </xdr:nvSpPr>
      <xdr:spPr>
        <a:xfrm>
          <a:off x="15430500" y="159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167871</xdr:rowOff>
    </xdr:from>
    <xdr:ext cx="534377" cy="259045"/>
    <xdr:sp macro="" textlink="">
      <xdr:nvSpPr>
        <xdr:cNvPr id="721" name="テキスト ボックス 720"/>
        <xdr:cNvSpPr txBox="1"/>
      </xdr:nvSpPr>
      <xdr:spPr>
        <a:xfrm>
          <a:off x="15214111" y="1576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41,449</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155096</xdr:rowOff>
    </xdr:from>
    <xdr:to>
      <xdr:col>21</xdr:col>
      <xdr:colOff>212725</xdr:colOff>
      <xdr:row>93</xdr:row>
      <xdr:rowOff>85246</xdr:rowOff>
    </xdr:to>
    <xdr:sp macro="" textlink="">
      <xdr:nvSpPr>
        <xdr:cNvPr id="722" name="円/楕円 721"/>
        <xdr:cNvSpPr/>
      </xdr:nvSpPr>
      <xdr:spPr>
        <a:xfrm>
          <a:off x="14541500" y="159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101773</xdr:rowOff>
    </xdr:from>
    <xdr:ext cx="534377" cy="259045"/>
    <xdr:sp macro="" textlink="">
      <xdr:nvSpPr>
        <xdr:cNvPr id="723" name="テキスト ボックス 722"/>
        <xdr:cNvSpPr txBox="1"/>
      </xdr:nvSpPr>
      <xdr:spPr>
        <a:xfrm>
          <a:off x="14325111" y="1570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43,473</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143340</xdr:rowOff>
    </xdr:from>
    <xdr:to>
      <xdr:col>20</xdr:col>
      <xdr:colOff>9525</xdr:colOff>
      <xdr:row>93</xdr:row>
      <xdr:rowOff>73490</xdr:rowOff>
    </xdr:to>
    <xdr:sp macro="" textlink="">
      <xdr:nvSpPr>
        <xdr:cNvPr id="724" name="円/楕円 723"/>
        <xdr:cNvSpPr/>
      </xdr:nvSpPr>
      <xdr:spPr>
        <a:xfrm>
          <a:off x="13652500" y="1591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90017</xdr:rowOff>
    </xdr:from>
    <xdr:ext cx="534377" cy="259045"/>
    <xdr:sp macro="" textlink="">
      <xdr:nvSpPr>
        <xdr:cNvPr id="725" name="テキスト ボックス 724"/>
        <xdr:cNvSpPr txBox="1"/>
      </xdr:nvSpPr>
      <xdr:spPr>
        <a:xfrm>
          <a:off x="13436111" y="1569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43,833</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74270</xdr:rowOff>
    </xdr:from>
    <xdr:to>
      <xdr:col>18</xdr:col>
      <xdr:colOff>492125</xdr:colOff>
      <xdr:row>93</xdr:row>
      <xdr:rowOff>4420</xdr:rowOff>
    </xdr:to>
    <xdr:sp macro="" textlink="">
      <xdr:nvSpPr>
        <xdr:cNvPr id="726" name="円/楕円 725"/>
        <xdr:cNvSpPr/>
      </xdr:nvSpPr>
      <xdr:spPr>
        <a:xfrm>
          <a:off x="12763500" y="158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20947</xdr:rowOff>
    </xdr:from>
    <xdr:ext cx="534377" cy="259045"/>
    <xdr:sp macro="" textlink="">
      <xdr:nvSpPr>
        <xdr:cNvPr id="727" name="テキスト ボックス 726"/>
        <xdr:cNvSpPr txBox="1"/>
      </xdr:nvSpPr>
      <xdr:spPr>
        <a:xfrm>
          <a:off x="12547111" y="1562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3" name="テキスト ボックス 762"/>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9" name="テキスト ボックス 768"/>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1" name="テキスト ボックス 770"/>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9" name="円/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0" name="テキスト ボックス 77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2" name="テキスト ボックス 78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solidFill>
                <a:schemeClr val="dk1"/>
              </a:solidFill>
              <a:effectLst/>
              <a:latin typeface="+mn-lt"/>
              <a:ea typeface="+mn-ea"/>
              <a:cs typeface="+mn-cs"/>
            </a:rPr>
            <a:t>民生費は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147,190</a:t>
          </a:r>
          <a:r>
            <a:rPr kumimoji="1" lang="ja-JP" altLang="en-US" sz="1300">
              <a:solidFill>
                <a:schemeClr val="dk1"/>
              </a:solidFill>
              <a:effectLst/>
              <a:latin typeface="+mn-lt"/>
              <a:ea typeface="+mn-ea"/>
              <a:cs typeface="+mn-cs"/>
            </a:rPr>
            <a:t>円となっている。平成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年度から増加傾向にあるが、主に児童福祉費や障害福祉費の増嵩が要因となっている。また、教育費は住民一人当たり</a:t>
          </a:r>
          <a:r>
            <a:rPr kumimoji="1" lang="en-US" altLang="ja-JP" sz="1300">
              <a:solidFill>
                <a:schemeClr val="dk1"/>
              </a:solidFill>
              <a:effectLst/>
              <a:latin typeface="+mn-lt"/>
              <a:ea typeface="+mn-ea"/>
              <a:cs typeface="+mn-cs"/>
            </a:rPr>
            <a:t>43,388</a:t>
          </a:r>
          <a:r>
            <a:rPr kumimoji="1" lang="ja-JP" altLang="en-US" sz="1300">
              <a:solidFill>
                <a:schemeClr val="dk1"/>
              </a:solidFill>
              <a:effectLst/>
              <a:latin typeface="+mn-lt"/>
              <a:ea typeface="+mn-ea"/>
              <a:cs typeface="+mn-cs"/>
            </a:rPr>
            <a:t>円で、対前年比で</a:t>
          </a:r>
          <a:r>
            <a:rPr kumimoji="1" lang="en-US" altLang="ja-JP" sz="1300">
              <a:solidFill>
                <a:schemeClr val="dk1"/>
              </a:solidFill>
              <a:effectLst/>
              <a:latin typeface="+mn-lt"/>
              <a:ea typeface="+mn-ea"/>
              <a:cs typeface="+mn-cs"/>
            </a:rPr>
            <a:t>8,980</a:t>
          </a:r>
          <a:r>
            <a:rPr kumimoji="1" lang="ja-JP" altLang="en-US" sz="1300">
              <a:solidFill>
                <a:schemeClr val="dk1"/>
              </a:solidFill>
              <a:effectLst/>
              <a:latin typeface="+mn-lt"/>
              <a:ea typeface="+mn-ea"/>
              <a:cs typeface="+mn-cs"/>
            </a:rPr>
            <a:t>円の増となっており、これは、</a:t>
          </a:r>
          <a:r>
            <a:rPr kumimoji="1" lang="ja-JP" altLang="ja-JP" sz="1300">
              <a:solidFill>
                <a:schemeClr val="dk1"/>
              </a:solidFill>
              <a:effectLst/>
              <a:latin typeface="+mn-lt"/>
              <a:ea typeface="+mn-ea"/>
              <a:cs typeface="+mn-cs"/>
            </a:rPr>
            <a:t>主に</a:t>
          </a:r>
          <a:r>
            <a:rPr kumimoji="1" lang="ja-JP" altLang="en-US" sz="1300">
              <a:solidFill>
                <a:schemeClr val="dk1"/>
              </a:solidFill>
              <a:effectLst/>
              <a:latin typeface="+mn-lt"/>
              <a:ea typeface="+mn-ea"/>
              <a:cs typeface="+mn-cs"/>
            </a:rPr>
            <a:t>碩田中学校区新設校整備事業の増によるもので、普通建設事業費の増加と連動している</a:t>
          </a:r>
          <a:r>
            <a:rPr kumimoji="1" lang="ja-JP" altLang="ja-JP" sz="130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公債費については、</a:t>
          </a:r>
          <a:r>
            <a:rPr kumimoji="1" lang="ja-JP" altLang="ja-JP" sz="1300" b="0" i="0" baseline="0">
              <a:solidFill>
                <a:schemeClr val="dk1"/>
              </a:solidFill>
              <a:effectLst/>
              <a:latin typeface="+mn-lt"/>
              <a:ea typeface="+mn-ea"/>
              <a:cs typeface="+mn-cs"/>
            </a:rPr>
            <a:t>類似団体内平均値を上回る水準で推移しており、</a:t>
          </a:r>
          <a:r>
            <a:rPr kumimoji="0" lang="ja-JP" altLang="en-US" sz="1300" b="0" i="0" baseline="0">
              <a:solidFill>
                <a:schemeClr val="dk1"/>
              </a:solidFill>
              <a:effectLst/>
              <a:latin typeface="+mn-lt"/>
              <a:ea typeface="+mn-ea"/>
              <a:cs typeface="+mn-cs"/>
            </a:rPr>
            <a:t>引き続き</a:t>
          </a:r>
          <a:r>
            <a:rPr lang="ja-JP" altLang="ja-JP" sz="1300" b="0" i="0" baseline="0">
              <a:solidFill>
                <a:schemeClr val="dk1"/>
              </a:solidFill>
              <a:effectLst/>
              <a:latin typeface="+mn-lt"/>
              <a:ea typeface="+mn-ea"/>
              <a:cs typeface="+mn-cs"/>
            </a:rPr>
            <a:t>プライマリーバランスに留意しながら、地方債の新規発行の抑制に努め公債費の削減を図ってい</a:t>
          </a:r>
          <a:r>
            <a:rPr lang="ja-JP" altLang="en-US" sz="1300" b="0" i="0" baseline="0">
              <a:solidFill>
                <a:schemeClr val="dk1"/>
              </a:solidFill>
              <a:effectLst/>
              <a:latin typeface="+mn-lt"/>
              <a:ea typeface="+mn-ea"/>
              <a:cs typeface="+mn-cs"/>
            </a:rPr>
            <a:t>く</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eaLnBrk="1" fontAlgn="auto" latinLnBrk="0" hangingPunct="1"/>
          <a:r>
            <a:rPr lang="ja-JP" altLang="en-US" sz="1300">
              <a:solidFill>
                <a:schemeClr val="dk1"/>
              </a:solidFill>
              <a:effectLst/>
              <a:latin typeface="+mn-lt"/>
              <a:ea typeface="+mn-ea"/>
              <a:cs typeface="+mn-cs"/>
            </a:rPr>
            <a:t>今後とも、</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年に策定した大分市総合計画「おおいた創造ビジョン２０２４」に基づき、本計画で掲げるめざすまちの姿（都市像）である「笑顔が輝き　夢と魅力あふれる　未来創造都市」の実現に向け、施策の優先度を見極めながら、各種事業を着実に実行して</a:t>
          </a:r>
          <a:r>
            <a:rPr lang="ja-JP" altLang="en-US" sz="1300">
              <a:solidFill>
                <a:schemeClr val="dk1"/>
              </a:solidFill>
              <a:effectLst/>
              <a:latin typeface="+mn-lt"/>
              <a:ea typeface="+mn-ea"/>
              <a:cs typeface="+mn-cs"/>
            </a:rPr>
            <a:t>いく</a:t>
          </a:r>
          <a:r>
            <a:rPr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財政調整基金残高の比率</a:t>
          </a:r>
          <a:r>
            <a:rPr lang="ja-JP" altLang="en-US" sz="1100" b="0" i="0" baseline="0">
              <a:solidFill>
                <a:schemeClr val="dk1"/>
              </a:solidFill>
              <a:effectLst/>
              <a:latin typeface="+mn-lt"/>
              <a:ea typeface="+mn-ea"/>
              <a:cs typeface="+mn-cs"/>
            </a:rPr>
            <a:t>について</a:t>
          </a:r>
          <a:r>
            <a:rPr lang="ja-JP" altLang="ja-JP" sz="1100" b="0" i="0" baseline="0">
              <a:solidFill>
                <a:schemeClr val="dk1"/>
              </a:solidFill>
              <a:effectLst/>
              <a:latin typeface="+mn-lt"/>
              <a:ea typeface="+mn-ea"/>
              <a:cs typeface="+mn-cs"/>
            </a:rPr>
            <a:t>は、</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千万</a:t>
          </a:r>
          <a:r>
            <a:rPr lang="ja-JP" altLang="ja-JP" sz="1100" b="0" i="0" baseline="0">
              <a:solidFill>
                <a:schemeClr val="dk1"/>
              </a:solidFill>
              <a:effectLst/>
              <a:latin typeface="+mn-lt"/>
              <a:ea typeface="+mn-ea"/>
              <a:cs typeface="+mn-cs"/>
            </a:rPr>
            <a:t>円の積立を行</a:t>
          </a:r>
          <a:r>
            <a:rPr lang="ja-JP" altLang="en-US" sz="1100" b="0" i="0" baseline="0">
              <a:solidFill>
                <a:schemeClr val="dk1"/>
              </a:solidFill>
              <a:effectLst/>
              <a:latin typeface="+mn-lt"/>
              <a:ea typeface="+mn-ea"/>
              <a:cs typeface="+mn-cs"/>
            </a:rPr>
            <a:t>ったが、標準財政規模の増により、標準財政規模比で</a:t>
          </a:r>
          <a:r>
            <a:rPr lang="en-US" altLang="ja-JP" sz="1100" b="0" i="0" baseline="0">
              <a:solidFill>
                <a:schemeClr val="dk1"/>
              </a:solidFill>
              <a:effectLst/>
              <a:latin typeface="+mn-lt"/>
              <a:ea typeface="+mn-ea"/>
              <a:cs typeface="+mn-cs"/>
            </a:rPr>
            <a:t>0.07</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実質収支額の比率は、歳出総額については、</a:t>
          </a:r>
          <a:r>
            <a:rPr lang="ja-JP" altLang="en-US" sz="1100" b="0" i="0" baseline="0">
              <a:solidFill>
                <a:schemeClr val="dk1"/>
              </a:solidFill>
              <a:effectLst/>
              <a:latin typeface="+mn-lt"/>
              <a:ea typeface="+mn-ea"/>
              <a:cs typeface="+mn-cs"/>
            </a:rPr>
            <a:t>保育所等運営事業などの扶助費</a:t>
          </a:r>
          <a:r>
            <a:rPr lang="ja-JP" altLang="ja-JP" sz="1100" b="0" i="0" baseline="0">
              <a:solidFill>
                <a:schemeClr val="dk1"/>
              </a:solidFill>
              <a:effectLst/>
              <a:latin typeface="+mn-lt"/>
              <a:ea typeface="+mn-ea"/>
              <a:cs typeface="+mn-cs"/>
            </a:rPr>
            <a:t>や</a:t>
          </a:r>
          <a:r>
            <a:rPr lang="ja-JP" altLang="en-US" sz="1100" b="0" i="0" baseline="0">
              <a:solidFill>
                <a:schemeClr val="dk1"/>
              </a:solidFill>
              <a:effectLst/>
              <a:latin typeface="+mn-lt"/>
              <a:ea typeface="+mn-ea"/>
              <a:cs typeface="+mn-cs"/>
            </a:rPr>
            <a:t>碩田中学校区新設校整備事業</a:t>
          </a:r>
          <a:r>
            <a:rPr lang="ja-JP" altLang="ja-JP" sz="1100" b="0" i="0" baseline="0">
              <a:solidFill>
                <a:schemeClr val="dk1"/>
              </a:solidFill>
              <a:effectLst/>
              <a:latin typeface="+mn-lt"/>
              <a:ea typeface="+mn-ea"/>
              <a:cs typeface="+mn-cs"/>
            </a:rPr>
            <a:t>など</a:t>
          </a:r>
          <a:r>
            <a:rPr lang="ja-JP" altLang="en-US" sz="1100" b="0" i="0" baseline="0">
              <a:solidFill>
                <a:schemeClr val="dk1"/>
              </a:solidFill>
              <a:effectLst/>
              <a:latin typeface="+mn-lt"/>
              <a:ea typeface="+mn-ea"/>
              <a:cs typeface="+mn-cs"/>
            </a:rPr>
            <a:t>の普通建設事業費の増加により</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58</a:t>
          </a:r>
          <a:r>
            <a:rPr lang="ja-JP" altLang="ja-JP" sz="1100" b="0" i="0" baseline="0">
              <a:solidFill>
                <a:schemeClr val="dk1"/>
              </a:solidFill>
              <a:effectLst/>
              <a:latin typeface="+mn-lt"/>
              <a:ea typeface="+mn-ea"/>
              <a:cs typeface="+mn-cs"/>
            </a:rPr>
            <a:t>億円増加したものの、歳入総額も</a:t>
          </a:r>
          <a:r>
            <a:rPr lang="ja-JP" altLang="en-US" sz="1100" b="0" i="0" baseline="0">
              <a:solidFill>
                <a:schemeClr val="dk1"/>
              </a:solidFill>
              <a:effectLst/>
              <a:latin typeface="+mn-lt"/>
              <a:ea typeface="+mn-ea"/>
              <a:cs typeface="+mn-cs"/>
            </a:rPr>
            <a:t>市税の増収や</a:t>
          </a:r>
          <a:r>
            <a:rPr lang="ja-JP" altLang="ja-JP" sz="1100" b="0" i="0" baseline="0">
              <a:solidFill>
                <a:schemeClr val="dk1"/>
              </a:solidFill>
              <a:effectLst/>
              <a:latin typeface="+mn-lt"/>
              <a:ea typeface="+mn-ea"/>
              <a:cs typeface="+mn-cs"/>
            </a:rPr>
            <a:t>国県支出金</a:t>
          </a:r>
          <a:r>
            <a:rPr lang="ja-JP" altLang="en-US" sz="1100" b="0" i="0" baseline="0">
              <a:solidFill>
                <a:schemeClr val="dk1"/>
              </a:solidFill>
              <a:effectLst/>
              <a:latin typeface="+mn-lt"/>
              <a:ea typeface="+mn-ea"/>
              <a:cs typeface="+mn-cs"/>
            </a:rPr>
            <a:t>、市債</a:t>
          </a:r>
          <a:r>
            <a:rPr lang="ja-JP" altLang="ja-JP" sz="1100" b="0" i="0" baseline="0">
              <a:solidFill>
                <a:schemeClr val="dk1"/>
              </a:solidFill>
              <a:effectLst/>
              <a:latin typeface="+mn-lt"/>
              <a:ea typeface="+mn-ea"/>
              <a:cs typeface="+mn-cs"/>
            </a:rPr>
            <a:t>の増などにより約</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億円増加した結果、</a:t>
          </a:r>
          <a:r>
            <a:rPr lang="en-US" altLang="ja-JP" sz="1100" b="0" i="0" baseline="0">
              <a:solidFill>
                <a:schemeClr val="dk1"/>
              </a:solidFill>
              <a:effectLst/>
              <a:latin typeface="+mn-lt"/>
              <a:ea typeface="+mn-ea"/>
              <a:cs typeface="+mn-cs"/>
            </a:rPr>
            <a:t>0.36</a:t>
          </a:r>
          <a:r>
            <a:rPr lang="ja-JP" altLang="ja-JP" sz="1100" b="0" i="0" baseline="0">
              <a:solidFill>
                <a:schemeClr val="dk1"/>
              </a:solidFill>
              <a:effectLst/>
              <a:latin typeface="+mn-lt"/>
              <a:ea typeface="+mn-ea"/>
              <a:cs typeface="+mn-cs"/>
            </a:rPr>
            <a:t>ポイント上昇している。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実質単年度収支の比率は基金積立</a:t>
          </a:r>
          <a:r>
            <a:rPr lang="ja-JP" altLang="en-US" sz="1100" b="0" i="0" baseline="0">
              <a:solidFill>
                <a:schemeClr val="dk1"/>
              </a:solidFill>
              <a:effectLst/>
              <a:latin typeface="+mn-lt"/>
              <a:ea typeface="+mn-ea"/>
              <a:cs typeface="+mn-cs"/>
            </a:rPr>
            <a:t>の減に</a:t>
          </a:r>
          <a:r>
            <a:rPr lang="ja-JP" altLang="ja-JP"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　このほか、人件費の抑制などで実質収支額を改善させているものの、今後も</a:t>
          </a:r>
          <a:r>
            <a:rPr lang="ja-JP" altLang="en-US" sz="1100" b="0" i="0" baseline="0">
              <a:solidFill>
                <a:schemeClr val="dk1"/>
              </a:solidFill>
              <a:effectLst/>
              <a:latin typeface="+mn-lt"/>
              <a:ea typeface="+mn-ea"/>
              <a:cs typeface="+mn-cs"/>
            </a:rPr>
            <a:t>楽観視できない</a:t>
          </a:r>
          <a:r>
            <a:rPr lang="ja-JP" altLang="ja-JP" sz="1100" b="0" i="0" baseline="0">
              <a:solidFill>
                <a:schemeClr val="dk1"/>
              </a:solidFill>
              <a:effectLst/>
              <a:latin typeface="+mn-lt"/>
              <a:ea typeface="+mn-ea"/>
              <a:cs typeface="+mn-cs"/>
            </a:rPr>
            <a:t>財政状況が続くことが予想されることから、引き続き行政改革の取組み等を通じて安定的な財政</a:t>
          </a:r>
          <a:r>
            <a:rPr lang="ja-JP" altLang="en-US" sz="1100" b="0" i="0" baseline="0">
              <a:solidFill>
                <a:schemeClr val="dk1"/>
              </a:solidFill>
              <a:effectLst/>
              <a:latin typeface="+mn-lt"/>
              <a:ea typeface="+mn-ea"/>
              <a:cs typeface="+mn-cs"/>
            </a:rPr>
            <a:t>運営に努める</a:t>
          </a:r>
          <a:r>
            <a:rPr lang="ja-JP" altLang="ja-JP" sz="1100" b="0" i="0" baseline="0">
              <a:solidFill>
                <a:schemeClr val="dk1"/>
              </a:solidFill>
              <a:effectLst/>
              <a:latin typeface="+mn-lt"/>
              <a:ea typeface="+mn-ea"/>
              <a:cs typeface="+mn-cs"/>
            </a:rPr>
            <a:t>。</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ysClr val="windowText" lastClr="000000"/>
              </a:solidFill>
              <a:effectLst/>
              <a:latin typeface="+mn-lt"/>
              <a:ea typeface="+mn-ea"/>
              <a:cs typeface="+mn-cs"/>
            </a:rPr>
            <a:t>国民健康保険特別会計においては、形式収支及び実質収支</a:t>
          </a:r>
          <a:r>
            <a:rPr lang="en-US" altLang="ja-JP" sz="1200" b="0" i="0" baseline="0">
              <a:solidFill>
                <a:sysClr val="windowText" lastClr="000000"/>
              </a:solidFill>
              <a:effectLst/>
              <a:latin typeface="+mn-lt"/>
              <a:ea typeface="+mn-ea"/>
              <a:cs typeface="+mn-cs"/>
            </a:rPr>
            <a:t>7</a:t>
          </a:r>
          <a:r>
            <a:rPr lang="ja-JP" altLang="en-US" sz="1200" b="0" i="0" baseline="0">
              <a:solidFill>
                <a:sysClr val="windowText" lastClr="000000"/>
              </a:solidFill>
              <a:effectLst/>
              <a:latin typeface="+mn-lt"/>
              <a:ea typeface="+mn-ea"/>
              <a:cs typeface="+mn-cs"/>
            </a:rPr>
            <a:t>億</a:t>
          </a:r>
          <a:r>
            <a:rPr lang="en-US" altLang="ja-JP" sz="1200" b="0" i="0" baseline="0">
              <a:solidFill>
                <a:sysClr val="windowText" lastClr="000000"/>
              </a:solidFill>
              <a:effectLst/>
              <a:latin typeface="+mn-lt"/>
              <a:ea typeface="+mn-ea"/>
              <a:cs typeface="+mn-cs"/>
            </a:rPr>
            <a:t>3,000</a:t>
          </a:r>
          <a:r>
            <a:rPr lang="ja-JP" altLang="ja-JP" sz="1200" b="0" i="0" baseline="0">
              <a:solidFill>
                <a:sysClr val="windowText" lastClr="000000"/>
              </a:solidFill>
              <a:effectLst/>
              <a:latin typeface="+mn-lt"/>
              <a:ea typeface="+mn-ea"/>
              <a:cs typeface="+mn-cs"/>
            </a:rPr>
            <a:t>万円の</a:t>
          </a:r>
          <a:r>
            <a:rPr lang="ja-JP" altLang="en-US" sz="1200" b="0" i="0" baseline="0">
              <a:solidFill>
                <a:sysClr val="windowText" lastClr="000000"/>
              </a:solidFill>
              <a:effectLst/>
              <a:latin typeface="+mn-lt"/>
              <a:ea typeface="+mn-ea"/>
              <a:cs typeface="+mn-cs"/>
            </a:rPr>
            <a:t>黒</a:t>
          </a:r>
          <a:r>
            <a:rPr lang="ja-JP" altLang="ja-JP" sz="1200" b="0" i="0" baseline="0">
              <a:solidFill>
                <a:sysClr val="windowText" lastClr="000000"/>
              </a:solidFill>
              <a:effectLst/>
              <a:latin typeface="+mn-lt"/>
              <a:ea typeface="+mn-ea"/>
              <a:cs typeface="+mn-cs"/>
            </a:rPr>
            <a:t>字を計上しており、歳入の根幹をなす国保税については、平成</a:t>
          </a:r>
          <a:r>
            <a:rPr lang="en-US" altLang="ja-JP" sz="1200" b="0" i="0" baseline="0">
              <a:solidFill>
                <a:sysClr val="windowText" lastClr="000000"/>
              </a:solidFill>
              <a:effectLst/>
              <a:latin typeface="+mn-lt"/>
              <a:ea typeface="+mn-ea"/>
              <a:cs typeface="+mn-cs"/>
            </a:rPr>
            <a:t>26</a:t>
          </a:r>
          <a:r>
            <a:rPr lang="ja-JP" altLang="ja-JP" sz="1200" b="0" i="0" baseline="0">
              <a:solidFill>
                <a:sysClr val="windowText" lastClr="000000"/>
              </a:solidFill>
              <a:effectLst/>
              <a:latin typeface="+mn-lt"/>
              <a:ea typeface="+mn-ea"/>
              <a:cs typeface="+mn-cs"/>
            </a:rPr>
            <a:t>年度に策定した「第</a:t>
          </a:r>
          <a:r>
            <a:rPr lang="en-US" altLang="ja-JP" sz="1200" b="0" i="0" baseline="0">
              <a:solidFill>
                <a:sysClr val="windowText" lastClr="000000"/>
              </a:solidFill>
              <a:effectLst/>
              <a:latin typeface="+mn-lt"/>
              <a:ea typeface="+mn-ea"/>
              <a:cs typeface="+mn-cs"/>
            </a:rPr>
            <a:t>3</a:t>
          </a:r>
          <a:r>
            <a:rPr lang="ja-JP" altLang="ja-JP" sz="1200" b="0" i="0" baseline="0">
              <a:solidFill>
                <a:sysClr val="windowText" lastClr="000000"/>
              </a:solidFill>
              <a:effectLst/>
              <a:latin typeface="+mn-lt"/>
              <a:ea typeface="+mn-ea"/>
              <a:cs typeface="+mn-cs"/>
            </a:rPr>
            <a:t>期 大分市国保財政健全化計画」に基づき収納対策の強化等を講じた結果、収納率が向上しているところであり、今後もさらなる収納対策の強化及び医療費適正化対策を実行し財政の健全化に努めていく。</a:t>
          </a:r>
          <a:endParaRPr lang="ja-JP" altLang="ja-JP" sz="12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ysClr val="windowText" lastClr="000000"/>
              </a:solidFill>
              <a:effectLst/>
              <a:latin typeface="+mn-lt"/>
              <a:ea typeface="+mn-ea"/>
              <a:cs typeface="+mn-cs"/>
            </a:rPr>
            <a:t> </a:t>
          </a:r>
          <a:r>
            <a:rPr lang="ja-JP" altLang="en-US" sz="1200" b="0" i="0" baseline="0">
              <a:solidFill>
                <a:sysClr val="windowText" lastClr="000000"/>
              </a:solidFill>
              <a:effectLst/>
              <a:latin typeface="+mn-lt"/>
              <a:ea typeface="+mn-ea"/>
              <a:cs typeface="+mn-cs"/>
            </a:rPr>
            <a:t>　</a:t>
          </a:r>
          <a:r>
            <a:rPr lang="ja-JP" altLang="ja-JP" sz="1200" b="0" i="0" baseline="0">
              <a:solidFill>
                <a:sysClr val="windowText" lastClr="000000"/>
              </a:solidFill>
              <a:effectLst/>
              <a:latin typeface="+mn-lt"/>
              <a:ea typeface="+mn-ea"/>
              <a:cs typeface="+mn-cs"/>
            </a:rPr>
            <a:t>水道事業会計においては、収益的収支で、税引き後、</a:t>
          </a:r>
          <a:r>
            <a:rPr lang="en-US" altLang="ja-JP" sz="1200" b="0" i="0" baseline="0">
              <a:solidFill>
                <a:sysClr val="windowText" lastClr="000000"/>
              </a:solidFill>
              <a:effectLst/>
              <a:latin typeface="+mn-lt"/>
              <a:ea typeface="+mn-ea"/>
              <a:cs typeface="+mn-cs"/>
            </a:rPr>
            <a:t>26</a:t>
          </a:r>
          <a:r>
            <a:rPr lang="ja-JP" altLang="ja-JP" sz="1200" b="0" i="0" baseline="0">
              <a:solidFill>
                <a:sysClr val="windowText" lastClr="000000"/>
              </a:solidFill>
              <a:effectLst/>
              <a:latin typeface="+mn-lt"/>
              <a:ea typeface="+mn-ea"/>
              <a:cs typeface="+mn-cs"/>
            </a:rPr>
            <a:t>億</a:t>
          </a:r>
          <a:r>
            <a:rPr lang="en-US" altLang="ja-JP" sz="1200" b="0" i="0" baseline="0">
              <a:solidFill>
                <a:sysClr val="windowText" lastClr="000000"/>
              </a:solidFill>
              <a:effectLst/>
              <a:latin typeface="+mn-lt"/>
              <a:ea typeface="+mn-ea"/>
              <a:cs typeface="+mn-cs"/>
            </a:rPr>
            <a:t>5,400</a:t>
          </a:r>
          <a:r>
            <a:rPr lang="ja-JP" altLang="ja-JP" sz="1200" b="0" i="0" baseline="0">
              <a:solidFill>
                <a:sysClr val="windowText" lastClr="000000"/>
              </a:solidFill>
              <a:effectLst/>
              <a:latin typeface="+mn-lt"/>
              <a:ea typeface="+mn-ea"/>
              <a:cs typeface="+mn-cs"/>
            </a:rPr>
            <a:t>万円の当年度純利益を計上したものの、資本的収支で、</a:t>
          </a:r>
          <a:r>
            <a:rPr lang="en-US" altLang="ja-JP" sz="1200" b="0" i="0" baseline="0">
              <a:solidFill>
                <a:sysClr val="windowText" lastClr="000000"/>
              </a:solidFill>
              <a:effectLst/>
              <a:latin typeface="+mn-lt"/>
              <a:ea typeface="+mn-ea"/>
              <a:cs typeface="+mn-cs"/>
            </a:rPr>
            <a:t>53</a:t>
          </a:r>
          <a:r>
            <a:rPr lang="ja-JP" altLang="ja-JP" sz="1200" b="0" i="0" baseline="0">
              <a:solidFill>
                <a:sysClr val="windowText" lastClr="000000"/>
              </a:solidFill>
              <a:effectLst/>
              <a:latin typeface="+mn-lt"/>
              <a:ea typeface="+mn-ea"/>
              <a:cs typeface="+mn-cs"/>
            </a:rPr>
            <a:t>億</a:t>
          </a:r>
          <a:r>
            <a:rPr lang="en-US" altLang="ja-JP" sz="1200" b="0" i="0" baseline="0">
              <a:solidFill>
                <a:sysClr val="windowText" lastClr="000000"/>
              </a:solidFill>
              <a:effectLst/>
              <a:latin typeface="+mn-lt"/>
              <a:ea typeface="+mn-ea"/>
              <a:cs typeface="+mn-cs"/>
            </a:rPr>
            <a:t>4,000</a:t>
          </a:r>
          <a:r>
            <a:rPr lang="ja-JP" altLang="ja-JP" sz="1200" b="0" i="0" baseline="0">
              <a:solidFill>
                <a:sysClr val="windowText" lastClr="000000"/>
              </a:solidFill>
              <a:effectLst/>
              <a:latin typeface="+mn-lt"/>
              <a:ea typeface="+mn-ea"/>
              <a:cs typeface="+mn-cs"/>
            </a:rPr>
            <a:t>万円の収支不足額を生じ、損益勘定留保資金等で補てんした結果、補てん後の内部留保資金繰越額を</a:t>
          </a:r>
          <a:r>
            <a:rPr lang="en-US" altLang="ja-JP" sz="1200" b="0" i="0" baseline="0">
              <a:solidFill>
                <a:sysClr val="windowText" lastClr="000000"/>
              </a:solidFill>
              <a:effectLst/>
              <a:latin typeface="+mn-lt"/>
              <a:ea typeface="+mn-ea"/>
              <a:cs typeface="+mn-cs"/>
            </a:rPr>
            <a:t>27</a:t>
          </a:r>
          <a:r>
            <a:rPr lang="ja-JP" altLang="ja-JP" sz="1200" b="0" i="0" baseline="0">
              <a:solidFill>
                <a:sysClr val="windowText" lastClr="000000"/>
              </a:solidFill>
              <a:effectLst/>
              <a:latin typeface="+mn-lt"/>
              <a:ea typeface="+mn-ea"/>
              <a:cs typeface="+mn-cs"/>
            </a:rPr>
            <a:t>億</a:t>
          </a:r>
          <a:r>
            <a:rPr lang="en-US" altLang="ja-JP" sz="1200" b="0" i="0" baseline="0">
              <a:solidFill>
                <a:sysClr val="windowText" lastClr="000000"/>
              </a:solidFill>
              <a:effectLst/>
              <a:latin typeface="+mn-lt"/>
              <a:ea typeface="+mn-ea"/>
              <a:cs typeface="+mn-cs"/>
            </a:rPr>
            <a:t>800</a:t>
          </a:r>
          <a:r>
            <a:rPr lang="ja-JP" altLang="ja-JP" sz="1200" b="0" i="0" baseline="0">
              <a:solidFill>
                <a:sysClr val="windowText" lastClr="000000"/>
              </a:solidFill>
              <a:effectLst/>
              <a:latin typeface="+mn-lt"/>
              <a:ea typeface="+mn-ea"/>
              <a:cs typeface="+mn-cs"/>
            </a:rPr>
            <a:t>万円確保したところである。また、企業債残高は前年度に比べ</a:t>
          </a:r>
          <a:r>
            <a:rPr lang="en-US" altLang="ja-JP" sz="1200" b="0" i="0" baseline="0">
              <a:solidFill>
                <a:sysClr val="windowText" lastClr="000000"/>
              </a:solidFill>
              <a:effectLst/>
              <a:latin typeface="+mn-lt"/>
              <a:ea typeface="+mn-ea"/>
              <a:cs typeface="+mn-cs"/>
            </a:rPr>
            <a:t>17</a:t>
          </a:r>
          <a:r>
            <a:rPr lang="ja-JP" altLang="ja-JP" sz="1200" b="0" i="0" baseline="0">
              <a:solidFill>
                <a:sysClr val="windowText" lastClr="000000"/>
              </a:solidFill>
              <a:effectLst/>
              <a:latin typeface="+mn-lt"/>
              <a:ea typeface="+mn-ea"/>
              <a:cs typeface="+mn-cs"/>
            </a:rPr>
            <a:t>億</a:t>
          </a:r>
          <a:r>
            <a:rPr lang="en-US" altLang="ja-JP" sz="1200" b="0" i="0" baseline="0">
              <a:solidFill>
                <a:sysClr val="windowText" lastClr="000000"/>
              </a:solidFill>
              <a:effectLst/>
              <a:latin typeface="+mn-lt"/>
              <a:ea typeface="+mn-ea"/>
              <a:cs typeface="+mn-cs"/>
            </a:rPr>
            <a:t>9,700</a:t>
          </a:r>
          <a:r>
            <a:rPr lang="ja-JP" altLang="ja-JP" sz="1200" b="0" i="0" baseline="0">
              <a:solidFill>
                <a:sysClr val="windowText" lastClr="000000"/>
              </a:solidFill>
              <a:effectLst/>
              <a:latin typeface="+mn-lt"/>
              <a:ea typeface="+mn-ea"/>
              <a:cs typeface="+mn-cs"/>
            </a:rPr>
            <a:t>万円減少しており、企業債の発行抑制等によりさらなる公営企業会計の健全化を進めていく。</a:t>
          </a:r>
          <a:endParaRPr lang="ja-JP" altLang="ja-JP" sz="1200">
            <a:solidFill>
              <a:sysClr val="windowText" lastClr="000000"/>
            </a:solidFill>
            <a:effectLst/>
          </a:endParaRPr>
        </a:p>
        <a:p>
          <a:pPr rtl="0" eaLnBrk="1" fontAlgn="auto" latinLnBrk="0" hangingPunct="1"/>
          <a:r>
            <a:rPr lang="ja-JP" altLang="en-US" sz="1200" b="0" i="0" baseline="0">
              <a:solidFill>
                <a:sysClr val="windowText" lastClr="000000"/>
              </a:solidFill>
              <a:effectLst/>
              <a:latin typeface="+mn-lt"/>
              <a:ea typeface="+mn-ea"/>
              <a:cs typeface="+mn-cs"/>
            </a:rPr>
            <a:t>　</a:t>
          </a:r>
          <a:r>
            <a:rPr lang="ja-JP" altLang="ja-JP" sz="1200" b="0" i="0" baseline="0">
              <a:solidFill>
                <a:sysClr val="windowText" lastClr="000000"/>
              </a:solidFill>
              <a:effectLst/>
              <a:latin typeface="+mn-lt"/>
              <a:ea typeface="+mn-ea"/>
              <a:cs typeface="+mn-cs"/>
            </a:rPr>
            <a:t>一般会計においては、行政改革推進プランの着実な実行等により財源を捻出する中で、新規事業をはじめ、各種施策の推進に取り組むとともに財政の健全化に努めたところである。</a:t>
          </a:r>
          <a:endParaRPr lang="ja-JP" altLang="ja-JP" sz="12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175801939</v>
      </c>
      <c r="BO4" s="351"/>
      <c r="BP4" s="351"/>
      <c r="BQ4" s="351"/>
      <c r="BR4" s="351"/>
      <c r="BS4" s="351"/>
      <c r="BT4" s="351"/>
      <c r="BU4" s="352"/>
      <c r="BV4" s="350">
        <v>169808382</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4.5999999999999996</v>
      </c>
      <c r="CU4" s="357"/>
      <c r="CV4" s="357"/>
      <c r="CW4" s="357"/>
      <c r="CX4" s="357"/>
      <c r="CY4" s="357"/>
      <c r="CZ4" s="357"/>
      <c r="DA4" s="358"/>
      <c r="DB4" s="356">
        <v>4.2</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170685235</v>
      </c>
      <c r="BO5" s="388"/>
      <c r="BP5" s="388"/>
      <c r="BQ5" s="388"/>
      <c r="BR5" s="388"/>
      <c r="BS5" s="388"/>
      <c r="BT5" s="388"/>
      <c r="BU5" s="389"/>
      <c r="BV5" s="387">
        <v>164848624</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91.8</v>
      </c>
      <c r="CU5" s="385"/>
      <c r="CV5" s="385"/>
      <c r="CW5" s="385"/>
      <c r="CX5" s="385"/>
      <c r="CY5" s="385"/>
      <c r="CZ5" s="385"/>
      <c r="DA5" s="386"/>
      <c r="DB5" s="384">
        <v>89.2</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5116704</v>
      </c>
      <c r="BO6" s="388"/>
      <c r="BP6" s="388"/>
      <c r="BQ6" s="388"/>
      <c r="BR6" s="388"/>
      <c r="BS6" s="388"/>
      <c r="BT6" s="388"/>
      <c r="BU6" s="389"/>
      <c r="BV6" s="387">
        <v>4959758</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97.8</v>
      </c>
      <c r="CU6" s="425"/>
      <c r="CV6" s="425"/>
      <c r="CW6" s="425"/>
      <c r="CX6" s="425"/>
      <c r="CY6" s="425"/>
      <c r="CZ6" s="425"/>
      <c r="DA6" s="426"/>
      <c r="DB6" s="424">
        <v>95</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579738</v>
      </c>
      <c r="BO7" s="388"/>
      <c r="BP7" s="388"/>
      <c r="BQ7" s="388"/>
      <c r="BR7" s="388"/>
      <c r="BS7" s="388"/>
      <c r="BT7" s="388"/>
      <c r="BU7" s="389"/>
      <c r="BV7" s="387">
        <v>809671</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98661947</v>
      </c>
      <c r="CU7" s="388"/>
      <c r="CV7" s="388"/>
      <c r="CW7" s="388"/>
      <c r="CX7" s="388"/>
      <c r="CY7" s="388"/>
      <c r="CZ7" s="388"/>
      <c r="DA7" s="389"/>
      <c r="DB7" s="387">
        <v>97849735</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4536966</v>
      </c>
      <c r="BO8" s="388"/>
      <c r="BP8" s="388"/>
      <c r="BQ8" s="388"/>
      <c r="BR8" s="388"/>
      <c r="BS8" s="388"/>
      <c r="BT8" s="388"/>
      <c r="BU8" s="389"/>
      <c r="BV8" s="387">
        <v>4150087</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0.89</v>
      </c>
      <c r="CU8" s="428"/>
      <c r="CV8" s="428"/>
      <c r="CW8" s="428"/>
      <c r="CX8" s="428"/>
      <c r="CY8" s="428"/>
      <c r="CZ8" s="428"/>
      <c r="DA8" s="429"/>
      <c r="DB8" s="427">
        <v>0.87</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478146</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386879</v>
      </c>
      <c r="BO9" s="388"/>
      <c r="BP9" s="388"/>
      <c r="BQ9" s="388"/>
      <c r="BR9" s="388"/>
      <c r="BS9" s="388"/>
      <c r="BT9" s="388"/>
      <c r="BU9" s="389"/>
      <c r="BV9" s="387">
        <v>806156</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16.5</v>
      </c>
      <c r="CU9" s="385"/>
      <c r="CV9" s="385"/>
      <c r="CW9" s="385"/>
      <c r="CX9" s="385"/>
      <c r="CY9" s="385"/>
      <c r="CZ9" s="385"/>
      <c r="DA9" s="386"/>
      <c r="DB9" s="384">
        <v>16.899999999999999</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474094</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7884</v>
      </c>
      <c r="BO10" s="388"/>
      <c r="BP10" s="388"/>
      <c r="BQ10" s="388"/>
      <c r="BR10" s="388"/>
      <c r="BS10" s="388"/>
      <c r="BT10" s="388"/>
      <c r="BU10" s="389"/>
      <c r="BV10" s="387">
        <v>78575</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479726</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476957</v>
      </c>
      <c r="S13" s="469"/>
      <c r="T13" s="469"/>
      <c r="U13" s="469"/>
      <c r="V13" s="470"/>
      <c r="W13" s="403" t="s">
        <v>124</v>
      </c>
      <c r="X13" s="404"/>
      <c r="Y13" s="404"/>
      <c r="Z13" s="404"/>
      <c r="AA13" s="404"/>
      <c r="AB13" s="394"/>
      <c r="AC13" s="438">
        <v>4007</v>
      </c>
      <c r="AD13" s="439"/>
      <c r="AE13" s="439"/>
      <c r="AF13" s="439"/>
      <c r="AG13" s="478"/>
      <c r="AH13" s="438">
        <v>4071</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394763</v>
      </c>
      <c r="BO13" s="388"/>
      <c r="BP13" s="388"/>
      <c r="BQ13" s="388"/>
      <c r="BR13" s="388"/>
      <c r="BS13" s="388"/>
      <c r="BT13" s="388"/>
      <c r="BU13" s="389"/>
      <c r="BV13" s="387">
        <v>884731</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6.1</v>
      </c>
      <c r="CU13" s="385"/>
      <c r="CV13" s="385"/>
      <c r="CW13" s="385"/>
      <c r="CX13" s="385"/>
      <c r="CY13" s="385"/>
      <c r="CZ13" s="385"/>
      <c r="DA13" s="386"/>
      <c r="DB13" s="384">
        <v>6.7</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479340</v>
      </c>
      <c r="S14" s="469"/>
      <c r="T14" s="469"/>
      <c r="U14" s="469"/>
      <c r="V14" s="470"/>
      <c r="W14" s="377"/>
      <c r="X14" s="378"/>
      <c r="Y14" s="378"/>
      <c r="Z14" s="378"/>
      <c r="AA14" s="378"/>
      <c r="AB14" s="367"/>
      <c r="AC14" s="471">
        <v>1.9</v>
      </c>
      <c r="AD14" s="472"/>
      <c r="AE14" s="472"/>
      <c r="AF14" s="472"/>
      <c r="AG14" s="473"/>
      <c r="AH14" s="471">
        <v>1.9</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36.6</v>
      </c>
      <c r="CU14" s="483"/>
      <c r="CV14" s="483"/>
      <c r="CW14" s="483"/>
      <c r="CX14" s="483"/>
      <c r="CY14" s="483"/>
      <c r="CZ14" s="483"/>
      <c r="DA14" s="484"/>
      <c r="DB14" s="482">
        <v>37.9</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476667</v>
      </c>
      <c r="S15" s="469"/>
      <c r="T15" s="469"/>
      <c r="U15" s="469"/>
      <c r="V15" s="470"/>
      <c r="W15" s="403" t="s">
        <v>131</v>
      </c>
      <c r="X15" s="404"/>
      <c r="Y15" s="404"/>
      <c r="Z15" s="404"/>
      <c r="AA15" s="404"/>
      <c r="AB15" s="394"/>
      <c r="AC15" s="438">
        <v>47987</v>
      </c>
      <c r="AD15" s="439"/>
      <c r="AE15" s="439"/>
      <c r="AF15" s="439"/>
      <c r="AG15" s="478"/>
      <c r="AH15" s="438">
        <v>49459</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65065256</v>
      </c>
      <c r="BO15" s="351"/>
      <c r="BP15" s="351"/>
      <c r="BQ15" s="351"/>
      <c r="BR15" s="351"/>
      <c r="BS15" s="351"/>
      <c r="BT15" s="351"/>
      <c r="BU15" s="352"/>
      <c r="BV15" s="350">
        <v>62747830</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22.7</v>
      </c>
      <c r="AD16" s="472"/>
      <c r="AE16" s="472"/>
      <c r="AF16" s="472"/>
      <c r="AG16" s="473"/>
      <c r="AH16" s="471">
        <v>23.7</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72621735</v>
      </c>
      <c r="BO16" s="388"/>
      <c r="BP16" s="388"/>
      <c r="BQ16" s="388"/>
      <c r="BR16" s="388"/>
      <c r="BS16" s="388"/>
      <c r="BT16" s="388"/>
      <c r="BU16" s="389"/>
      <c r="BV16" s="387">
        <v>70797061</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135</v>
      </c>
      <c r="S17" s="489"/>
      <c r="T17" s="489"/>
      <c r="U17" s="489"/>
      <c r="V17" s="490"/>
      <c r="W17" s="403" t="s">
        <v>138</v>
      </c>
      <c r="X17" s="404"/>
      <c r="Y17" s="404"/>
      <c r="Z17" s="404"/>
      <c r="AA17" s="404"/>
      <c r="AB17" s="394"/>
      <c r="AC17" s="438">
        <v>159286</v>
      </c>
      <c r="AD17" s="439"/>
      <c r="AE17" s="439"/>
      <c r="AF17" s="439"/>
      <c r="AG17" s="478"/>
      <c r="AH17" s="438">
        <v>155304</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83642079</v>
      </c>
      <c r="BO17" s="388"/>
      <c r="BP17" s="388"/>
      <c r="BQ17" s="388"/>
      <c r="BR17" s="388"/>
      <c r="BS17" s="388"/>
      <c r="BT17" s="388"/>
      <c r="BU17" s="389"/>
      <c r="BV17" s="387">
        <v>80682611</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140</v>
      </c>
      <c r="C18" s="430"/>
      <c r="D18" s="430"/>
      <c r="E18" s="499"/>
      <c r="F18" s="499"/>
      <c r="G18" s="499"/>
      <c r="H18" s="499"/>
      <c r="I18" s="499"/>
      <c r="J18" s="499"/>
      <c r="K18" s="499"/>
      <c r="L18" s="500">
        <v>502.39</v>
      </c>
      <c r="M18" s="500"/>
      <c r="N18" s="500"/>
      <c r="O18" s="500"/>
      <c r="P18" s="500"/>
      <c r="Q18" s="500"/>
      <c r="R18" s="501"/>
      <c r="S18" s="501"/>
      <c r="T18" s="501"/>
      <c r="U18" s="501"/>
      <c r="V18" s="502"/>
      <c r="W18" s="405"/>
      <c r="X18" s="406"/>
      <c r="Y18" s="406"/>
      <c r="Z18" s="406"/>
      <c r="AA18" s="406"/>
      <c r="AB18" s="397"/>
      <c r="AC18" s="503">
        <v>75.400000000000006</v>
      </c>
      <c r="AD18" s="504"/>
      <c r="AE18" s="504"/>
      <c r="AF18" s="504"/>
      <c r="AG18" s="505"/>
      <c r="AH18" s="503">
        <v>74.400000000000006</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91703975</v>
      </c>
      <c r="BO18" s="388"/>
      <c r="BP18" s="388"/>
      <c r="BQ18" s="388"/>
      <c r="BR18" s="388"/>
      <c r="BS18" s="388"/>
      <c r="BT18" s="388"/>
      <c r="BU18" s="389"/>
      <c r="BV18" s="387">
        <v>89475703</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142</v>
      </c>
      <c r="C19" s="430"/>
      <c r="D19" s="430"/>
      <c r="E19" s="499"/>
      <c r="F19" s="499"/>
      <c r="G19" s="499"/>
      <c r="H19" s="499"/>
      <c r="I19" s="499"/>
      <c r="J19" s="499"/>
      <c r="K19" s="499"/>
      <c r="L19" s="507">
        <v>952</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110882395</v>
      </c>
      <c r="BO19" s="388"/>
      <c r="BP19" s="388"/>
      <c r="BQ19" s="388"/>
      <c r="BR19" s="388"/>
      <c r="BS19" s="388"/>
      <c r="BT19" s="388"/>
      <c r="BU19" s="389"/>
      <c r="BV19" s="387">
        <v>111656766</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144</v>
      </c>
      <c r="C20" s="430"/>
      <c r="D20" s="430"/>
      <c r="E20" s="499"/>
      <c r="F20" s="499"/>
      <c r="G20" s="499"/>
      <c r="H20" s="499"/>
      <c r="I20" s="499"/>
      <c r="J20" s="499"/>
      <c r="K20" s="499"/>
      <c r="L20" s="507">
        <v>203515</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176923900</v>
      </c>
      <c r="BO23" s="388"/>
      <c r="BP23" s="388"/>
      <c r="BQ23" s="388"/>
      <c r="BR23" s="388"/>
      <c r="BS23" s="388"/>
      <c r="BT23" s="388"/>
      <c r="BU23" s="389"/>
      <c r="BV23" s="387">
        <v>177162431</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153</v>
      </c>
      <c r="F24" s="417"/>
      <c r="G24" s="417"/>
      <c r="H24" s="417"/>
      <c r="I24" s="417"/>
      <c r="J24" s="417"/>
      <c r="K24" s="418"/>
      <c r="L24" s="438">
        <v>1</v>
      </c>
      <c r="M24" s="439"/>
      <c r="N24" s="439"/>
      <c r="O24" s="439"/>
      <c r="P24" s="478"/>
      <c r="Q24" s="438">
        <v>9412</v>
      </c>
      <c r="R24" s="439"/>
      <c r="S24" s="439"/>
      <c r="T24" s="439"/>
      <c r="U24" s="439"/>
      <c r="V24" s="478"/>
      <c r="W24" s="533"/>
      <c r="X24" s="521"/>
      <c r="Y24" s="522"/>
      <c r="Z24" s="437" t="s">
        <v>154</v>
      </c>
      <c r="AA24" s="417"/>
      <c r="AB24" s="417"/>
      <c r="AC24" s="417"/>
      <c r="AD24" s="417"/>
      <c r="AE24" s="417"/>
      <c r="AF24" s="417"/>
      <c r="AG24" s="418"/>
      <c r="AH24" s="438">
        <v>2751</v>
      </c>
      <c r="AI24" s="439"/>
      <c r="AJ24" s="439"/>
      <c r="AK24" s="439"/>
      <c r="AL24" s="478"/>
      <c r="AM24" s="438">
        <v>8547357</v>
      </c>
      <c r="AN24" s="439"/>
      <c r="AO24" s="439"/>
      <c r="AP24" s="439"/>
      <c r="AQ24" s="439"/>
      <c r="AR24" s="478"/>
      <c r="AS24" s="438">
        <v>3107</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139331416</v>
      </c>
      <c r="BO24" s="388"/>
      <c r="BP24" s="388"/>
      <c r="BQ24" s="388"/>
      <c r="BR24" s="388"/>
      <c r="BS24" s="388"/>
      <c r="BT24" s="388"/>
      <c r="BU24" s="389"/>
      <c r="BV24" s="387">
        <v>136569209</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156</v>
      </c>
      <c r="F25" s="417"/>
      <c r="G25" s="417"/>
      <c r="H25" s="417"/>
      <c r="I25" s="417"/>
      <c r="J25" s="417"/>
      <c r="K25" s="418"/>
      <c r="L25" s="438">
        <v>3</v>
      </c>
      <c r="M25" s="439"/>
      <c r="N25" s="439"/>
      <c r="O25" s="439"/>
      <c r="P25" s="478"/>
      <c r="Q25" s="438">
        <v>7512</v>
      </c>
      <c r="R25" s="439"/>
      <c r="S25" s="439"/>
      <c r="T25" s="439"/>
      <c r="U25" s="439"/>
      <c r="V25" s="478"/>
      <c r="W25" s="533"/>
      <c r="X25" s="521"/>
      <c r="Y25" s="522"/>
      <c r="Z25" s="437" t="s">
        <v>157</v>
      </c>
      <c r="AA25" s="417"/>
      <c r="AB25" s="417"/>
      <c r="AC25" s="417"/>
      <c r="AD25" s="417"/>
      <c r="AE25" s="417"/>
      <c r="AF25" s="417"/>
      <c r="AG25" s="418"/>
      <c r="AH25" s="438">
        <v>453</v>
      </c>
      <c r="AI25" s="439"/>
      <c r="AJ25" s="439"/>
      <c r="AK25" s="439"/>
      <c r="AL25" s="478"/>
      <c r="AM25" s="438">
        <v>1294674</v>
      </c>
      <c r="AN25" s="439"/>
      <c r="AO25" s="439"/>
      <c r="AP25" s="439"/>
      <c r="AQ25" s="439"/>
      <c r="AR25" s="478"/>
      <c r="AS25" s="438">
        <v>2858</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v>23301451</v>
      </c>
      <c r="BO25" s="351"/>
      <c r="BP25" s="351"/>
      <c r="BQ25" s="351"/>
      <c r="BR25" s="351"/>
      <c r="BS25" s="351"/>
      <c r="BT25" s="351"/>
      <c r="BU25" s="352"/>
      <c r="BV25" s="350">
        <v>29372157</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159</v>
      </c>
      <c r="F26" s="417"/>
      <c r="G26" s="417"/>
      <c r="H26" s="417"/>
      <c r="I26" s="417"/>
      <c r="J26" s="417"/>
      <c r="K26" s="418"/>
      <c r="L26" s="438">
        <v>1</v>
      </c>
      <c r="M26" s="439"/>
      <c r="N26" s="439"/>
      <c r="O26" s="439"/>
      <c r="P26" s="478"/>
      <c r="Q26" s="438">
        <v>6978</v>
      </c>
      <c r="R26" s="439"/>
      <c r="S26" s="439"/>
      <c r="T26" s="439"/>
      <c r="U26" s="439"/>
      <c r="V26" s="478"/>
      <c r="W26" s="533"/>
      <c r="X26" s="521"/>
      <c r="Y26" s="522"/>
      <c r="Z26" s="437" t="s">
        <v>160</v>
      </c>
      <c r="AA26" s="543"/>
      <c r="AB26" s="543"/>
      <c r="AC26" s="543"/>
      <c r="AD26" s="543"/>
      <c r="AE26" s="543"/>
      <c r="AF26" s="543"/>
      <c r="AG26" s="544"/>
      <c r="AH26" s="438">
        <v>315</v>
      </c>
      <c r="AI26" s="439"/>
      <c r="AJ26" s="439"/>
      <c r="AK26" s="439"/>
      <c r="AL26" s="478"/>
      <c r="AM26" s="438">
        <v>1063125</v>
      </c>
      <c r="AN26" s="439"/>
      <c r="AO26" s="439"/>
      <c r="AP26" s="439"/>
      <c r="AQ26" s="439"/>
      <c r="AR26" s="478"/>
      <c r="AS26" s="438">
        <v>3375</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162</v>
      </c>
      <c r="F27" s="417"/>
      <c r="G27" s="417"/>
      <c r="H27" s="417"/>
      <c r="I27" s="417"/>
      <c r="J27" s="417"/>
      <c r="K27" s="418"/>
      <c r="L27" s="438">
        <v>1</v>
      </c>
      <c r="M27" s="439"/>
      <c r="N27" s="439"/>
      <c r="O27" s="439"/>
      <c r="P27" s="478"/>
      <c r="Q27" s="438">
        <v>7660</v>
      </c>
      <c r="R27" s="439"/>
      <c r="S27" s="439"/>
      <c r="T27" s="439"/>
      <c r="U27" s="439"/>
      <c r="V27" s="478"/>
      <c r="W27" s="533"/>
      <c r="X27" s="521"/>
      <c r="Y27" s="522"/>
      <c r="Z27" s="437" t="s">
        <v>163</v>
      </c>
      <c r="AA27" s="417"/>
      <c r="AB27" s="417"/>
      <c r="AC27" s="417"/>
      <c r="AD27" s="417"/>
      <c r="AE27" s="417"/>
      <c r="AF27" s="417"/>
      <c r="AG27" s="418"/>
      <c r="AH27" s="438">
        <v>108</v>
      </c>
      <c r="AI27" s="439"/>
      <c r="AJ27" s="439"/>
      <c r="AK27" s="439"/>
      <c r="AL27" s="478"/>
      <c r="AM27" s="438">
        <v>364664</v>
      </c>
      <c r="AN27" s="439"/>
      <c r="AO27" s="439"/>
      <c r="AP27" s="439"/>
      <c r="AQ27" s="439"/>
      <c r="AR27" s="478"/>
      <c r="AS27" s="438">
        <v>3377</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1923975</v>
      </c>
      <c r="BO27" s="557"/>
      <c r="BP27" s="557"/>
      <c r="BQ27" s="557"/>
      <c r="BR27" s="557"/>
      <c r="BS27" s="557"/>
      <c r="BT27" s="557"/>
      <c r="BU27" s="558"/>
      <c r="BV27" s="556">
        <v>1923744</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165</v>
      </c>
      <c r="F28" s="417"/>
      <c r="G28" s="417"/>
      <c r="H28" s="417"/>
      <c r="I28" s="417"/>
      <c r="J28" s="417"/>
      <c r="K28" s="418"/>
      <c r="L28" s="438">
        <v>1</v>
      </c>
      <c r="M28" s="439"/>
      <c r="N28" s="439"/>
      <c r="O28" s="439"/>
      <c r="P28" s="478"/>
      <c r="Q28" s="438">
        <v>6950</v>
      </c>
      <c r="R28" s="439"/>
      <c r="S28" s="439"/>
      <c r="T28" s="439"/>
      <c r="U28" s="439"/>
      <c r="V28" s="478"/>
      <c r="W28" s="533"/>
      <c r="X28" s="521"/>
      <c r="Y28" s="522"/>
      <c r="Z28" s="437" t="s">
        <v>166</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9070935</v>
      </c>
      <c r="BO28" s="351"/>
      <c r="BP28" s="351"/>
      <c r="BQ28" s="351"/>
      <c r="BR28" s="351"/>
      <c r="BS28" s="351"/>
      <c r="BT28" s="351"/>
      <c r="BU28" s="352"/>
      <c r="BV28" s="350">
        <v>9063051</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169</v>
      </c>
      <c r="F29" s="417"/>
      <c r="G29" s="417"/>
      <c r="H29" s="417"/>
      <c r="I29" s="417"/>
      <c r="J29" s="417"/>
      <c r="K29" s="418"/>
      <c r="L29" s="438">
        <v>42</v>
      </c>
      <c r="M29" s="439"/>
      <c r="N29" s="439"/>
      <c r="O29" s="439"/>
      <c r="P29" s="478"/>
      <c r="Q29" s="438">
        <v>6410</v>
      </c>
      <c r="R29" s="439"/>
      <c r="S29" s="439"/>
      <c r="T29" s="439"/>
      <c r="U29" s="439"/>
      <c r="V29" s="478"/>
      <c r="W29" s="534"/>
      <c r="X29" s="535"/>
      <c r="Y29" s="536"/>
      <c r="Z29" s="437" t="s">
        <v>170</v>
      </c>
      <c r="AA29" s="417"/>
      <c r="AB29" s="417"/>
      <c r="AC29" s="417"/>
      <c r="AD29" s="417"/>
      <c r="AE29" s="417"/>
      <c r="AF29" s="417"/>
      <c r="AG29" s="418"/>
      <c r="AH29" s="438">
        <v>2859</v>
      </c>
      <c r="AI29" s="439"/>
      <c r="AJ29" s="439"/>
      <c r="AK29" s="439"/>
      <c r="AL29" s="478"/>
      <c r="AM29" s="438">
        <v>8912021</v>
      </c>
      <c r="AN29" s="439"/>
      <c r="AO29" s="439"/>
      <c r="AP29" s="439"/>
      <c r="AQ29" s="439"/>
      <c r="AR29" s="478"/>
      <c r="AS29" s="438">
        <v>3117</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4702164</v>
      </c>
      <c r="BO29" s="388"/>
      <c r="BP29" s="388"/>
      <c r="BQ29" s="388"/>
      <c r="BR29" s="388"/>
      <c r="BS29" s="388"/>
      <c r="BT29" s="388"/>
      <c r="BU29" s="389"/>
      <c r="BV29" s="387">
        <v>4697988</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100.2</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15394549</v>
      </c>
      <c r="BO30" s="557"/>
      <c r="BP30" s="557"/>
      <c r="BQ30" s="557"/>
      <c r="BR30" s="557"/>
      <c r="BS30" s="557"/>
      <c r="BT30" s="557"/>
      <c r="BU30" s="558"/>
      <c r="BV30" s="556">
        <v>15094959</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5</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8</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10</v>
      </c>
      <c r="BF34" s="568"/>
      <c r="BG34" s="569" t="str">
        <f>IF('各会計、関係団体の財政状況及び健全化判断比率'!B33="","",'各会計、関係団体の財政状況及び健全化判断比率'!B33)</f>
        <v>公設地方卸売市場事業特別会計</v>
      </c>
      <c r="BH34" s="569"/>
      <c r="BI34" s="569"/>
      <c r="BJ34" s="569"/>
      <c r="BK34" s="569"/>
      <c r="BL34" s="569"/>
      <c r="BM34" s="569"/>
      <c r="BN34" s="569"/>
      <c r="BO34" s="569"/>
      <c r="BP34" s="569"/>
      <c r="BQ34" s="569"/>
      <c r="BR34" s="569"/>
      <c r="BS34" s="569"/>
      <c r="BT34" s="569"/>
      <c r="BU34" s="569"/>
      <c r="BV34" s="167"/>
      <c r="BW34" s="568">
        <f>IF(BY34="","",MAX(C34:D43,U34:V43,AM34:AN43,BE34:BF43)+1)</f>
        <v>12</v>
      </c>
      <c r="BX34" s="568"/>
      <c r="BY34" s="569" t="str">
        <f>IF('各会計、関係団体の財政状況及び健全化判断比率'!B68="","",'各会計、関係団体の財政状況及び健全化判断比率'!B68)</f>
        <v>由布大分環境衛生組合</v>
      </c>
      <c r="BZ34" s="569"/>
      <c r="CA34" s="569"/>
      <c r="CB34" s="569"/>
      <c r="CC34" s="569"/>
      <c r="CD34" s="569"/>
      <c r="CE34" s="569"/>
      <c r="CF34" s="569"/>
      <c r="CG34" s="569"/>
      <c r="CH34" s="569"/>
      <c r="CI34" s="569"/>
      <c r="CJ34" s="569"/>
      <c r="CK34" s="569"/>
      <c r="CL34" s="569"/>
      <c r="CM34" s="569"/>
      <c r="CN34" s="167"/>
      <c r="CO34" s="568">
        <f>IF(CQ34="","",MAX(C34:D43,U34:V43,AM34:AN43,BE34:BF43,BW34:BX43)+1)</f>
        <v>16</v>
      </c>
      <c r="CP34" s="568"/>
      <c r="CQ34" s="569" t="str">
        <f>IF('各会計、関係団体の財政状況及び健全化判断比率'!BS7="","",'各会計、関係団体の財政状況及び健全化判断比率'!BS7)</f>
        <v>(財)おおいた勤労者サービスセンター</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土地取得特別会計</v>
      </c>
      <c r="F35" s="569"/>
      <c r="G35" s="569"/>
      <c r="H35" s="569"/>
      <c r="I35" s="569"/>
      <c r="J35" s="569"/>
      <c r="K35" s="569"/>
      <c r="L35" s="569"/>
      <c r="M35" s="569"/>
      <c r="N35" s="569"/>
      <c r="O35" s="569"/>
      <c r="P35" s="569"/>
      <c r="Q35" s="569"/>
      <c r="R35" s="569"/>
      <c r="S35" s="569"/>
      <c r="T35" s="167"/>
      <c r="U35" s="568">
        <f>IF(W35="","",U34+1)</f>
        <v>6</v>
      </c>
      <c r="V35" s="568"/>
      <c r="W35" s="569" t="str">
        <f>IF('各会計、関係団体の財政状況及び健全化判断比率'!B29="","",'各会計、関係団体の財政状況及び健全化判断比率'!B29)</f>
        <v>介護保険特別会計</v>
      </c>
      <c r="X35" s="569"/>
      <c r="Y35" s="569"/>
      <c r="Z35" s="569"/>
      <c r="AA35" s="569"/>
      <c r="AB35" s="569"/>
      <c r="AC35" s="569"/>
      <c r="AD35" s="569"/>
      <c r="AE35" s="569"/>
      <c r="AF35" s="569"/>
      <c r="AG35" s="569"/>
      <c r="AH35" s="569"/>
      <c r="AI35" s="569"/>
      <c r="AJ35" s="569"/>
      <c r="AK35" s="569"/>
      <c r="AL35" s="167"/>
      <c r="AM35" s="568">
        <f t="shared" ref="AM35:AM43" si="0">IF(AO35="","",AM34+1)</f>
        <v>9</v>
      </c>
      <c r="AN35" s="568"/>
      <c r="AO35" s="569" t="str">
        <f>IF('各会計、関係団体の財政状況及び健全化判断比率'!B32="","",'各会計、関係団体の財政状況及び健全化判断比率'!B32)</f>
        <v>公共下水道事業会計</v>
      </c>
      <c r="AP35" s="569"/>
      <c r="AQ35" s="569"/>
      <c r="AR35" s="569"/>
      <c r="AS35" s="569"/>
      <c r="AT35" s="569"/>
      <c r="AU35" s="569"/>
      <c r="AV35" s="569"/>
      <c r="AW35" s="569"/>
      <c r="AX35" s="569"/>
      <c r="AY35" s="569"/>
      <c r="AZ35" s="569"/>
      <c r="BA35" s="569"/>
      <c r="BB35" s="569"/>
      <c r="BC35" s="569"/>
      <c r="BD35" s="167"/>
      <c r="BE35" s="568">
        <f t="shared" ref="BE35:BE43" si="1">IF(BG35="","",BE34+1)</f>
        <v>11</v>
      </c>
      <c r="BF35" s="568"/>
      <c r="BG35" s="569" t="str">
        <f>IF('各会計、関係団体の財政状況及び健全化判断比率'!B34="","",'各会計、関係団体の財政状況及び健全化判断比率'!B34)</f>
        <v>農業集落排水事業特別会計</v>
      </c>
      <c r="BH35" s="569"/>
      <c r="BI35" s="569"/>
      <c r="BJ35" s="569"/>
      <c r="BK35" s="569"/>
      <c r="BL35" s="569"/>
      <c r="BM35" s="569"/>
      <c r="BN35" s="569"/>
      <c r="BO35" s="569"/>
      <c r="BP35" s="569"/>
      <c r="BQ35" s="569"/>
      <c r="BR35" s="569"/>
      <c r="BS35" s="569"/>
      <c r="BT35" s="569"/>
      <c r="BU35" s="569"/>
      <c r="BV35" s="167"/>
      <c r="BW35" s="568">
        <f t="shared" ref="BW35:BW43" si="2">IF(BY35="","",BW34+1)</f>
        <v>13</v>
      </c>
      <c r="BX35" s="568"/>
      <c r="BY35" s="569" t="str">
        <f>IF('各会計、関係団体の財政状況及び健全化判断比率'!B69="","",'各会計、関係団体の財政状況及び健全化判断比率'!B69)</f>
        <v>大分県後期高齢者医療広域連合（後期高齢者医療事業会計）</v>
      </c>
      <c r="BZ35" s="569"/>
      <c r="CA35" s="569"/>
      <c r="CB35" s="569"/>
      <c r="CC35" s="569"/>
      <c r="CD35" s="569"/>
      <c r="CE35" s="569"/>
      <c r="CF35" s="569"/>
      <c r="CG35" s="569"/>
      <c r="CH35" s="569"/>
      <c r="CI35" s="569"/>
      <c r="CJ35" s="569"/>
      <c r="CK35" s="569"/>
      <c r="CL35" s="569"/>
      <c r="CM35" s="569"/>
      <c r="CN35" s="167"/>
      <c r="CO35" s="568">
        <f t="shared" ref="CO35:CO43" si="3">IF(CQ35="","",CO34+1)</f>
        <v>17</v>
      </c>
      <c r="CP35" s="568"/>
      <c r="CQ35" s="569" t="str">
        <f>IF('各会計、関係団体の財政状況及び健全化判断比率'!BS8="","",'各会計、関係団体の財政状況及び健全化判断比率'!BS8)</f>
        <v>大分精算(株)</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f>IF(E36="","",C35+1)</f>
        <v>3</v>
      </c>
      <c r="D36" s="568"/>
      <c r="E36" s="569" t="str">
        <f>IF('各会計、関係団体の財政状況及び健全化判断比率'!B9="","",'各会計、関係団体の財政状況及び健全化判断比率'!B9)</f>
        <v>住宅新築資金等貸付事業特別会計</v>
      </c>
      <c r="F36" s="569"/>
      <c r="G36" s="569"/>
      <c r="H36" s="569"/>
      <c r="I36" s="569"/>
      <c r="J36" s="569"/>
      <c r="K36" s="569"/>
      <c r="L36" s="569"/>
      <c r="M36" s="569"/>
      <c r="N36" s="569"/>
      <c r="O36" s="569"/>
      <c r="P36" s="569"/>
      <c r="Q36" s="569"/>
      <c r="R36" s="569"/>
      <c r="S36" s="569"/>
      <c r="T36" s="167"/>
      <c r="U36" s="568">
        <f t="shared" ref="U36:U43" si="4">IF(W36="","",U35+1)</f>
        <v>7</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14</v>
      </c>
      <c r="BX36" s="568"/>
      <c r="BY36" s="569" t="str">
        <f>IF('各会計、関係団体の財政状況及び健全化判断比率'!B70="","",'各会計、関係団体の財政状況及び健全化判断比率'!B70)</f>
        <v>大分県後期高齢者医療広域連合（普通会計）</v>
      </c>
      <c r="BZ36" s="569"/>
      <c r="CA36" s="569"/>
      <c r="CB36" s="569"/>
      <c r="CC36" s="569"/>
      <c r="CD36" s="569"/>
      <c r="CE36" s="569"/>
      <c r="CF36" s="569"/>
      <c r="CG36" s="569"/>
      <c r="CH36" s="569"/>
      <c r="CI36" s="569"/>
      <c r="CJ36" s="569"/>
      <c r="CK36" s="569"/>
      <c r="CL36" s="569"/>
      <c r="CM36" s="569"/>
      <c r="CN36" s="167"/>
      <c r="CO36" s="568">
        <f t="shared" si="3"/>
        <v>18</v>
      </c>
      <c r="CP36" s="568"/>
      <c r="CQ36" s="569" t="str">
        <f>IF('各会計、関係団体の財政状況及び健全化判断比率'!BS9="","",'各会計、関係団体の財政状況及び健全化判断比率'!BS9)</f>
        <v>大分水産物精算(株)</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f>IF(E37="","",C36+1)</f>
        <v>4</v>
      </c>
      <c r="D37" s="568"/>
      <c r="E37" s="569" t="str">
        <f>IF('各会計、関係団体の財政状況及び健全化判断比率'!B10="","",'各会計、関係団体の財政状況及び健全化判断比率'!B10)</f>
        <v>母子父子寡婦福祉資金貸付事業特別会計</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15</v>
      </c>
      <c r="BX37" s="568"/>
      <c r="BY37" s="569" t="str">
        <f>IF('各会計、関係団体の財政状況及び健全化判断比率'!B71="","",'各会計、関係団体の財政状況及び健全化判断比率'!B71)</f>
        <v>大分県市町村会館管理組合</v>
      </c>
      <c r="BZ37" s="569"/>
      <c r="CA37" s="569"/>
      <c r="CB37" s="569"/>
      <c r="CC37" s="569"/>
      <c r="CD37" s="569"/>
      <c r="CE37" s="569"/>
      <c r="CF37" s="569"/>
      <c r="CG37" s="569"/>
      <c r="CH37" s="569"/>
      <c r="CI37" s="569"/>
      <c r="CJ37" s="569"/>
      <c r="CK37" s="569"/>
      <c r="CL37" s="569"/>
      <c r="CM37" s="569"/>
      <c r="CN37" s="167"/>
      <c r="CO37" s="568">
        <f t="shared" si="3"/>
        <v>19</v>
      </c>
      <c r="CP37" s="568"/>
      <c r="CQ37" s="569" t="str">
        <f>IF('各会計、関係団体の財政状況及び健全化判断比率'!BS10="","",'各会計、関係団体の財政状況及び健全化判断比率'!BS10)</f>
        <v>(財)大分高崎山管理公社</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t="str">
        <f t="shared" si="2"/>
        <v/>
      </c>
      <c r="BX38" s="568"/>
      <c r="BY38" s="569" t="str">
        <f>IF('各会計、関係団体の財政状況及び健全化判断比率'!B72="","",'各会計、関係団体の財政状況及び健全化判断比率'!B72)</f>
        <v/>
      </c>
      <c r="BZ38" s="569"/>
      <c r="CA38" s="569"/>
      <c r="CB38" s="569"/>
      <c r="CC38" s="569"/>
      <c r="CD38" s="569"/>
      <c r="CE38" s="569"/>
      <c r="CF38" s="569"/>
      <c r="CG38" s="569"/>
      <c r="CH38" s="569"/>
      <c r="CI38" s="569"/>
      <c r="CJ38" s="569"/>
      <c r="CK38" s="569"/>
      <c r="CL38" s="569"/>
      <c r="CM38" s="569"/>
      <c r="CN38" s="167"/>
      <c r="CO38" s="568">
        <f t="shared" si="3"/>
        <v>20</v>
      </c>
      <c r="CP38" s="568"/>
      <c r="CQ38" s="569" t="str">
        <f>IF('各会計、関係団体の財政状況及び健全化判断比率'!BS11="","",'各会計、関係団体の財政状況及び健全化判断比率'!BS11)</f>
        <v>(公財)大分県地域成人病検診協会</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f t="shared" si="3"/>
        <v>21</v>
      </c>
      <c r="CP39" s="568"/>
      <c r="CQ39" s="569" t="str">
        <f>IF('各会計、関係団体の財政状況及び健全化判断比率'!BS12="","",'各会計、関係団体の財政状況及び健全化判断比率'!BS12)</f>
        <v>(株)大分まちなか倶楽部</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4" t="s">
        <v>526</v>
      </c>
      <c r="D34" s="1154"/>
      <c r="E34" s="1155"/>
      <c r="F34" s="32">
        <v>7.85</v>
      </c>
      <c r="G34" s="33">
        <v>8.2899999999999991</v>
      </c>
      <c r="H34" s="33">
        <v>8.5299999999999994</v>
      </c>
      <c r="I34" s="33">
        <v>7.79</v>
      </c>
      <c r="J34" s="34">
        <v>7.97</v>
      </c>
      <c r="K34" s="22"/>
      <c r="L34" s="22"/>
      <c r="M34" s="22"/>
      <c r="N34" s="22"/>
      <c r="O34" s="22"/>
      <c r="P34" s="22"/>
    </row>
    <row r="35" spans="1:16" ht="39" customHeight="1" x14ac:dyDescent="0.15">
      <c r="A35" s="22"/>
      <c r="B35" s="35"/>
      <c r="C35" s="1148" t="s">
        <v>527</v>
      </c>
      <c r="D35" s="1149"/>
      <c r="E35" s="1150"/>
      <c r="F35" s="36">
        <v>4.0599999999999996</v>
      </c>
      <c r="G35" s="37">
        <v>3.64</v>
      </c>
      <c r="H35" s="37">
        <v>3.4</v>
      </c>
      <c r="I35" s="37">
        <v>4.24</v>
      </c>
      <c r="J35" s="38">
        <v>4.59</v>
      </c>
      <c r="K35" s="22"/>
      <c r="L35" s="22"/>
      <c r="M35" s="22"/>
      <c r="N35" s="22"/>
      <c r="O35" s="22"/>
      <c r="P35" s="22"/>
    </row>
    <row r="36" spans="1:16" ht="39" customHeight="1" x14ac:dyDescent="0.15">
      <c r="A36" s="22"/>
      <c r="B36" s="35"/>
      <c r="C36" s="1148" t="s">
        <v>528</v>
      </c>
      <c r="D36" s="1149"/>
      <c r="E36" s="1150"/>
      <c r="F36" s="36">
        <v>0.71</v>
      </c>
      <c r="G36" s="37">
        <v>1.1499999999999999</v>
      </c>
      <c r="H36" s="37">
        <v>1.43</v>
      </c>
      <c r="I36" s="37">
        <v>1.5</v>
      </c>
      <c r="J36" s="38">
        <v>1.45</v>
      </c>
      <c r="K36" s="22"/>
      <c r="L36" s="22"/>
      <c r="M36" s="22"/>
      <c r="N36" s="22"/>
      <c r="O36" s="22"/>
      <c r="P36" s="22"/>
    </row>
    <row r="37" spans="1:16" ht="39" customHeight="1" x14ac:dyDescent="0.15">
      <c r="A37" s="22"/>
      <c r="B37" s="35"/>
      <c r="C37" s="1148" t="s">
        <v>529</v>
      </c>
      <c r="D37" s="1149"/>
      <c r="E37" s="1150"/>
      <c r="F37" s="36">
        <v>0.17</v>
      </c>
      <c r="G37" s="37">
        <v>0.79</v>
      </c>
      <c r="H37" s="37">
        <v>0.46</v>
      </c>
      <c r="I37" s="37" t="s">
        <v>530</v>
      </c>
      <c r="J37" s="38">
        <v>0.74</v>
      </c>
      <c r="K37" s="22"/>
      <c r="L37" s="22"/>
      <c r="M37" s="22"/>
      <c r="N37" s="22"/>
      <c r="O37" s="22"/>
      <c r="P37" s="22"/>
    </row>
    <row r="38" spans="1:16" ht="39" customHeight="1" x14ac:dyDescent="0.15">
      <c r="A38" s="22"/>
      <c r="B38" s="35"/>
      <c r="C38" s="1148" t="s">
        <v>531</v>
      </c>
      <c r="D38" s="1149"/>
      <c r="E38" s="1150"/>
      <c r="F38" s="36">
        <v>7.0000000000000007E-2</v>
      </c>
      <c r="G38" s="37">
        <v>7.0000000000000007E-2</v>
      </c>
      <c r="H38" s="37">
        <v>0.08</v>
      </c>
      <c r="I38" s="37">
        <v>7.0000000000000007E-2</v>
      </c>
      <c r="J38" s="38">
        <v>0.05</v>
      </c>
      <c r="K38" s="22"/>
      <c r="L38" s="22"/>
      <c r="M38" s="22"/>
      <c r="N38" s="22"/>
      <c r="O38" s="22"/>
      <c r="P38" s="22"/>
    </row>
    <row r="39" spans="1:16" ht="39" customHeight="1" x14ac:dyDescent="0.15">
      <c r="A39" s="22"/>
      <c r="B39" s="35"/>
      <c r="C39" s="1148" t="s">
        <v>532</v>
      </c>
      <c r="D39" s="1149"/>
      <c r="E39" s="1150"/>
      <c r="F39" s="36">
        <v>0.03</v>
      </c>
      <c r="G39" s="37">
        <v>0.02</v>
      </c>
      <c r="H39" s="37">
        <v>0.02</v>
      </c>
      <c r="I39" s="37">
        <v>0.02</v>
      </c>
      <c r="J39" s="38">
        <v>0.02</v>
      </c>
      <c r="K39" s="22"/>
      <c r="L39" s="22"/>
      <c r="M39" s="22"/>
      <c r="N39" s="22"/>
      <c r="O39" s="22"/>
      <c r="P39" s="22"/>
    </row>
    <row r="40" spans="1:16" ht="39" customHeight="1" x14ac:dyDescent="0.15">
      <c r="A40" s="22"/>
      <c r="B40" s="35"/>
      <c r="C40" s="1148" t="s">
        <v>533</v>
      </c>
      <c r="D40" s="1149"/>
      <c r="E40" s="1150"/>
      <c r="F40" s="36">
        <v>0.01</v>
      </c>
      <c r="G40" s="37">
        <v>0.02</v>
      </c>
      <c r="H40" s="37">
        <v>0</v>
      </c>
      <c r="I40" s="37">
        <v>0.02</v>
      </c>
      <c r="J40" s="38">
        <v>0.01</v>
      </c>
      <c r="K40" s="22"/>
      <c r="L40" s="22"/>
      <c r="M40" s="22"/>
      <c r="N40" s="22"/>
      <c r="O40" s="22"/>
      <c r="P40" s="22"/>
    </row>
    <row r="41" spans="1:16" ht="39" customHeight="1" x14ac:dyDescent="0.15">
      <c r="A41" s="22"/>
      <c r="B41" s="35"/>
      <c r="C41" s="1148" t="s">
        <v>534</v>
      </c>
      <c r="D41" s="1149"/>
      <c r="E41" s="1150"/>
      <c r="F41" s="36">
        <v>0</v>
      </c>
      <c r="G41" s="37">
        <v>0</v>
      </c>
      <c r="H41" s="37">
        <v>0</v>
      </c>
      <c r="I41" s="37">
        <v>0</v>
      </c>
      <c r="J41" s="38">
        <v>0</v>
      </c>
      <c r="K41" s="22"/>
      <c r="L41" s="22"/>
      <c r="M41" s="22"/>
      <c r="N41" s="22"/>
      <c r="O41" s="22"/>
      <c r="P41" s="22"/>
    </row>
    <row r="42" spans="1:16" ht="39" customHeight="1" x14ac:dyDescent="0.15">
      <c r="A42" s="22"/>
      <c r="B42" s="39"/>
      <c r="C42" s="1148" t="s">
        <v>535</v>
      </c>
      <c r="D42" s="1149"/>
      <c r="E42" s="1150"/>
      <c r="F42" s="36" t="s">
        <v>482</v>
      </c>
      <c r="G42" s="37" t="s">
        <v>482</v>
      </c>
      <c r="H42" s="37" t="s">
        <v>482</v>
      </c>
      <c r="I42" s="37" t="s">
        <v>482</v>
      </c>
      <c r="J42" s="38" t="s">
        <v>482</v>
      </c>
      <c r="K42" s="22"/>
      <c r="L42" s="22"/>
      <c r="M42" s="22"/>
      <c r="N42" s="22"/>
      <c r="O42" s="22"/>
      <c r="P42" s="22"/>
    </row>
    <row r="43" spans="1:16" ht="39" customHeight="1" thickBot="1" x14ac:dyDescent="0.2">
      <c r="A43" s="22"/>
      <c r="B43" s="40"/>
      <c r="C43" s="1151" t="s">
        <v>536</v>
      </c>
      <c r="D43" s="1152"/>
      <c r="E43" s="115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21704</v>
      </c>
      <c r="L45" s="60">
        <v>20983</v>
      </c>
      <c r="M45" s="60">
        <v>20777</v>
      </c>
      <c r="N45" s="60">
        <v>19830</v>
      </c>
      <c r="O45" s="61">
        <v>19308</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482</v>
      </c>
      <c r="L47" s="64">
        <v>33</v>
      </c>
      <c r="M47" s="64">
        <v>33</v>
      </c>
      <c r="N47" s="64">
        <v>33</v>
      </c>
      <c r="O47" s="65">
        <v>33</v>
      </c>
      <c r="P47" s="48"/>
      <c r="Q47" s="48"/>
      <c r="R47" s="48"/>
      <c r="S47" s="48"/>
      <c r="T47" s="48"/>
      <c r="U47" s="48"/>
    </row>
    <row r="48" spans="1:21" ht="30.75" customHeight="1" x14ac:dyDescent="0.15">
      <c r="A48" s="48"/>
      <c r="B48" s="1166"/>
      <c r="C48" s="1167"/>
      <c r="D48" s="62"/>
      <c r="E48" s="1158" t="s">
        <v>15</v>
      </c>
      <c r="F48" s="1158"/>
      <c r="G48" s="1158"/>
      <c r="H48" s="1158"/>
      <c r="I48" s="1158"/>
      <c r="J48" s="1159"/>
      <c r="K48" s="63">
        <v>4017</v>
      </c>
      <c r="L48" s="64">
        <v>3922</v>
      </c>
      <c r="M48" s="64">
        <v>3963</v>
      </c>
      <c r="N48" s="64">
        <v>3952</v>
      </c>
      <c r="O48" s="65">
        <v>4139</v>
      </c>
      <c r="P48" s="48"/>
      <c r="Q48" s="48"/>
      <c r="R48" s="48"/>
      <c r="S48" s="48"/>
      <c r="T48" s="48"/>
      <c r="U48" s="48"/>
    </row>
    <row r="49" spans="1:21" ht="30.75" customHeight="1" x14ac:dyDescent="0.15">
      <c r="A49" s="48"/>
      <c r="B49" s="1166"/>
      <c r="C49" s="1167"/>
      <c r="D49" s="62"/>
      <c r="E49" s="1158" t="s">
        <v>16</v>
      </c>
      <c r="F49" s="1158"/>
      <c r="G49" s="1158"/>
      <c r="H49" s="1158"/>
      <c r="I49" s="1158"/>
      <c r="J49" s="1159"/>
      <c r="K49" s="63">
        <v>1</v>
      </c>
      <c r="L49" s="64">
        <v>1</v>
      </c>
      <c r="M49" s="64">
        <v>1</v>
      </c>
      <c r="N49" s="64">
        <v>1</v>
      </c>
      <c r="O49" s="65">
        <v>1</v>
      </c>
      <c r="P49" s="48"/>
      <c r="Q49" s="48"/>
      <c r="R49" s="48"/>
      <c r="S49" s="48"/>
      <c r="T49" s="48"/>
      <c r="U49" s="48"/>
    </row>
    <row r="50" spans="1:21" ht="30.75" customHeight="1" x14ac:dyDescent="0.15">
      <c r="A50" s="48"/>
      <c r="B50" s="1166"/>
      <c r="C50" s="1167"/>
      <c r="D50" s="62"/>
      <c r="E50" s="1158" t="s">
        <v>17</v>
      </c>
      <c r="F50" s="1158"/>
      <c r="G50" s="1158"/>
      <c r="H50" s="1158"/>
      <c r="I50" s="1158"/>
      <c r="J50" s="1159"/>
      <c r="K50" s="63">
        <v>402</v>
      </c>
      <c r="L50" s="64">
        <v>401</v>
      </c>
      <c r="M50" s="64">
        <v>381</v>
      </c>
      <c r="N50" s="64">
        <v>380</v>
      </c>
      <c r="O50" s="65">
        <v>378</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482</v>
      </c>
      <c r="L51" s="64" t="s">
        <v>482</v>
      </c>
      <c r="M51" s="64" t="s">
        <v>482</v>
      </c>
      <c r="N51" s="64" t="s">
        <v>482</v>
      </c>
      <c r="O51" s="65" t="s">
        <v>482</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18471</v>
      </c>
      <c r="L52" s="64">
        <v>19198</v>
      </c>
      <c r="M52" s="64">
        <v>19704</v>
      </c>
      <c r="N52" s="64">
        <v>18894</v>
      </c>
      <c r="O52" s="65">
        <v>19133</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7653</v>
      </c>
      <c r="L53" s="69">
        <v>6142</v>
      </c>
      <c r="M53" s="69">
        <v>5451</v>
      </c>
      <c r="N53" s="69">
        <v>5302</v>
      </c>
      <c r="O53" s="70">
        <v>4726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72" t="s">
        <v>24</v>
      </c>
      <c r="C41" s="1173"/>
      <c r="D41" s="81"/>
      <c r="E41" s="1178" t="s">
        <v>25</v>
      </c>
      <c r="F41" s="1178"/>
      <c r="G41" s="1178"/>
      <c r="H41" s="1179"/>
      <c r="I41" s="82">
        <v>191135</v>
      </c>
      <c r="J41" s="83">
        <v>185975</v>
      </c>
      <c r="K41" s="83">
        <v>182494</v>
      </c>
      <c r="L41" s="83">
        <v>177264</v>
      </c>
      <c r="M41" s="84">
        <v>177060</v>
      </c>
    </row>
    <row r="42" spans="2:13" ht="27.75" customHeight="1" x14ac:dyDescent="0.15">
      <c r="B42" s="1174"/>
      <c r="C42" s="1175"/>
      <c r="D42" s="85"/>
      <c r="E42" s="1180" t="s">
        <v>26</v>
      </c>
      <c r="F42" s="1180"/>
      <c r="G42" s="1180"/>
      <c r="H42" s="1181"/>
      <c r="I42" s="86">
        <v>8951</v>
      </c>
      <c r="J42" s="87">
        <v>7231</v>
      </c>
      <c r="K42" s="87">
        <v>6498</v>
      </c>
      <c r="L42" s="87">
        <v>4442</v>
      </c>
      <c r="M42" s="88">
        <v>2280</v>
      </c>
    </row>
    <row r="43" spans="2:13" ht="27.75" customHeight="1" x14ac:dyDescent="0.15">
      <c r="B43" s="1174"/>
      <c r="C43" s="1175"/>
      <c r="D43" s="85"/>
      <c r="E43" s="1180" t="s">
        <v>27</v>
      </c>
      <c r="F43" s="1180"/>
      <c r="G43" s="1180"/>
      <c r="H43" s="1181"/>
      <c r="I43" s="86">
        <v>60982</v>
      </c>
      <c r="J43" s="87">
        <v>57979</v>
      </c>
      <c r="K43" s="87">
        <v>55762</v>
      </c>
      <c r="L43" s="87">
        <v>52227</v>
      </c>
      <c r="M43" s="88">
        <v>51303</v>
      </c>
    </row>
    <row r="44" spans="2:13" ht="27.75" customHeight="1" x14ac:dyDescent="0.15">
      <c r="B44" s="1174"/>
      <c r="C44" s="1175"/>
      <c r="D44" s="85"/>
      <c r="E44" s="1180" t="s">
        <v>28</v>
      </c>
      <c r="F44" s="1180"/>
      <c r="G44" s="1180"/>
      <c r="H44" s="1181"/>
      <c r="I44" s="86">
        <v>3</v>
      </c>
      <c r="J44" s="87">
        <v>3</v>
      </c>
      <c r="K44" s="87">
        <v>2</v>
      </c>
      <c r="L44" s="87">
        <v>2</v>
      </c>
      <c r="M44" s="88">
        <v>1</v>
      </c>
    </row>
    <row r="45" spans="2:13" ht="27.75" customHeight="1" x14ac:dyDescent="0.15">
      <c r="B45" s="1174"/>
      <c r="C45" s="1175"/>
      <c r="D45" s="85"/>
      <c r="E45" s="1180" t="s">
        <v>29</v>
      </c>
      <c r="F45" s="1180"/>
      <c r="G45" s="1180"/>
      <c r="H45" s="1181"/>
      <c r="I45" s="86">
        <v>31888</v>
      </c>
      <c r="J45" s="87">
        <v>28574</v>
      </c>
      <c r="K45" s="87">
        <v>25742</v>
      </c>
      <c r="L45" s="87">
        <v>23812</v>
      </c>
      <c r="M45" s="88">
        <v>23581</v>
      </c>
    </row>
    <row r="46" spans="2:13" ht="27.75" customHeight="1" x14ac:dyDescent="0.15">
      <c r="B46" s="1174"/>
      <c r="C46" s="1175"/>
      <c r="D46" s="89"/>
      <c r="E46" s="1180" t="s">
        <v>30</v>
      </c>
      <c r="F46" s="1180"/>
      <c r="G46" s="1180"/>
      <c r="H46" s="1181"/>
      <c r="I46" s="86">
        <v>15</v>
      </c>
      <c r="J46" s="87">
        <v>16</v>
      </c>
      <c r="K46" s="87">
        <v>1</v>
      </c>
      <c r="L46" s="87">
        <v>3</v>
      </c>
      <c r="M46" s="88" t="s">
        <v>482</v>
      </c>
    </row>
    <row r="47" spans="2:13" ht="27.75" customHeight="1" x14ac:dyDescent="0.15">
      <c r="B47" s="1174"/>
      <c r="C47" s="1175"/>
      <c r="D47" s="90"/>
      <c r="E47" s="1182" t="s">
        <v>31</v>
      </c>
      <c r="F47" s="1183"/>
      <c r="G47" s="1183"/>
      <c r="H47" s="1184"/>
      <c r="I47" s="86" t="s">
        <v>482</v>
      </c>
      <c r="J47" s="87" t="s">
        <v>482</v>
      </c>
      <c r="K47" s="87" t="s">
        <v>482</v>
      </c>
      <c r="L47" s="87" t="s">
        <v>482</v>
      </c>
      <c r="M47" s="88" t="s">
        <v>482</v>
      </c>
    </row>
    <row r="48" spans="2:13" ht="27.75" customHeight="1" x14ac:dyDescent="0.15">
      <c r="B48" s="1174"/>
      <c r="C48" s="1175"/>
      <c r="D48" s="85"/>
      <c r="E48" s="1180" t="s">
        <v>32</v>
      </c>
      <c r="F48" s="1180"/>
      <c r="G48" s="1180"/>
      <c r="H48" s="1181"/>
      <c r="I48" s="86" t="s">
        <v>482</v>
      </c>
      <c r="J48" s="87" t="s">
        <v>482</v>
      </c>
      <c r="K48" s="87" t="s">
        <v>482</v>
      </c>
      <c r="L48" s="87" t="s">
        <v>482</v>
      </c>
      <c r="M48" s="88" t="s">
        <v>482</v>
      </c>
    </row>
    <row r="49" spans="2:13" ht="27.75" customHeight="1" x14ac:dyDescent="0.15">
      <c r="B49" s="1176"/>
      <c r="C49" s="1177"/>
      <c r="D49" s="85"/>
      <c r="E49" s="1180" t="s">
        <v>33</v>
      </c>
      <c r="F49" s="1180"/>
      <c r="G49" s="1180"/>
      <c r="H49" s="1181"/>
      <c r="I49" s="86" t="s">
        <v>482</v>
      </c>
      <c r="J49" s="87" t="s">
        <v>482</v>
      </c>
      <c r="K49" s="87" t="s">
        <v>482</v>
      </c>
      <c r="L49" s="87" t="s">
        <v>482</v>
      </c>
      <c r="M49" s="88" t="s">
        <v>482</v>
      </c>
    </row>
    <row r="50" spans="2:13" ht="27.75" customHeight="1" x14ac:dyDescent="0.15">
      <c r="B50" s="1185" t="s">
        <v>34</v>
      </c>
      <c r="C50" s="1186"/>
      <c r="D50" s="91"/>
      <c r="E50" s="1180" t="s">
        <v>35</v>
      </c>
      <c r="F50" s="1180"/>
      <c r="G50" s="1180"/>
      <c r="H50" s="1181"/>
      <c r="I50" s="86">
        <v>20916</v>
      </c>
      <c r="J50" s="87">
        <v>22366</v>
      </c>
      <c r="K50" s="87">
        <v>23782</v>
      </c>
      <c r="L50" s="87">
        <v>27814</v>
      </c>
      <c r="M50" s="88">
        <v>28446</v>
      </c>
    </row>
    <row r="51" spans="2:13" ht="27.75" customHeight="1" x14ac:dyDescent="0.15">
      <c r="B51" s="1174"/>
      <c r="C51" s="1175"/>
      <c r="D51" s="85"/>
      <c r="E51" s="1180" t="s">
        <v>36</v>
      </c>
      <c r="F51" s="1180"/>
      <c r="G51" s="1180"/>
      <c r="H51" s="1181"/>
      <c r="I51" s="86">
        <v>45322</v>
      </c>
      <c r="J51" s="87">
        <v>41890</v>
      </c>
      <c r="K51" s="87">
        <v>40140</v>
      </c>
      <c r="L51" s="87">
        <v>38056</v>
      </c>
      <c r="M51" s="88">
        <v>38114</v>
      </c>
    </row>
    <row r="52" spans="2:13" ht="27.75" customHeight="1" x14ac:dyDescent="0.15">
      <c r="B52" s="1176"/>
      <c r="C52" s="1177"/>
      <c r="D52" s="85"/>
      <c r="E52" s="1180" t="s">
        <v>37</v>
      </c>
      <c r="F52" s="1180"/>
      <c r="G52" s="1180"/>
      <c r="H52" s="1181"/>
      <c r="I52" s="86">
        <v>161611</v>
      </c>
      <c r="J52" s="87">
        <v>161616</v>
      </c>
      <c r="K52" s="87">
        <v>160211</v>
      </c>
      <c r="L52" s="87">
        <v>160264</v>
      </c>
      <c r="M52" s="88">
        <v>156820</v>
      </c>
    </row>
    <row r="53" spans="2:13" ht="27.75" customHeight="1" thickBot="1" x14ac:dyDescent="0.2">
      <c r="B53" s="1187" t="s">
        <v>21</v>
      </c>
      <c r="C53" s="1188"/>
      <c r="D53" s="92"/>
      <c r="E53" s="1189" t="s">
        <v>38</v>
      </c>
      <c r="F53" s="1189"/>
      <c r="G53" s="1189"/>
      <c r="H53" s="1190"/>
      <c r="I53" s="93">
        <v>65124</v>
      </c>
      <c r="J53" s="94">
        <v>53905</v>
      </c>
      <c r="K53" s="94">
        <v>46366</v>
      </c>
      <c r="L53" s="94">
        <v>31617</v>
      </c>
      <c r="M53" s="95">
        <v>30845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61495</v>
      </c>
      <c r="E3" s="118"/>
      <c r="F3" s="119">
        <v>41705</v>
      </c>
      <c r="G3" s="120"/>
      <c r="H3" s="121"/>
    </row>
    <row r="4" spans="1:8" x14ac:dyDescent="0.15">
      <c r="A4" s="122"/>
      <c r="B4" s="123"/>
      <c r="C4" s="124"/>
      <c r="D4" s="125">
        <v>28421</v>
      </c>
      <c r="E4" s="126"/>
      <c r="F4" s="127">
        <v>22742</v>
      </c>
      <c r="G4" s="128"/>
      <c r="H4" s="129"/>
    </row>
    <row r="5" spans="1:8" x14ac:dyDescent="0.15">
      <c r="A5" s="110" t="s">
        <v>515</v>
      </c>
      <c r="B5" s="115"/>
      <c r="C5" s="116"/>
      <c r="D5" s="117">
        <v>42355</v>
      </c>
      <c r="E5" s="118"/>
      <c r="F5" s="119">
        <v>47677</v>
      </c>
      <c r="G5" s="120"/>
      <c r="H5" s="121"/>
    </row>
    <row r="6" spans="1:8" x14ac:dyDescent="0.15">
      <c r="A6" s="122"/>
      <c r="B6" s="123"/>
      <c r="C6" s="124"/>
      <c r="D6" s="125">
        <v>19356</v>
      </c>
      <c r="E6" s="126"/>
      <c r="F6" s="127">
        <v>23360</v>
      </c>
      <c r="G6" s="128"/>
      <c r="H6" s="129"/>
    </row>
    <row r="7" spans="1:8" x14ac:dyDescent="0.15">
      <c r="A7" s="110" t="s">
        <v>516</v>
      </c>
      <c r="B7" s="115"/>
      <c r="C7" s="116"/>
      <c r="D7" s="117">
        <v>44290</v>
      </c>
      <c r="E7" s="118"/>
      <c r="F7" s="119">
        <v>51613</v>
      </c>
      <c r="G7" s="120"/>
      <c r="H7" s="121"/>
    </row>
    <row r="8" spans="1:8" x14ac:dyDescent="0.15">
      <c r="A8" s="122"/>
      <c r="B8" s="123"/>
      <c r="C8" s="124"/>
      <c r="D8" s="125">
        <v>22056</v>
      </c>
      <c r="E8" s="126"/>
      <c r="F8" s="127">
        <v>25872</v>
      </c>
      <c r="G8" s="128"/>
      <c r="H8" s="129"/>
    </row>
    <row r="9" spans="1:8" x14ac:dyDescent="0.15">
      <c r="A9" s="110" t="s">
        <v>517</v>
      </c>
      <c r="B9" s="115"/>
      <c r="C9" s="116"/>
      <c r="D9" s="117">
        <v>36225</v>
      </c>
      <c r="E9" s="118"/>
      <c r="F9" s="119">
        <v>50880</v>
      </c>
      <c r="G9" s="120"/>
      <c r="H9" s="121"/>
    </row>
    <row r="10" spans="1:8" x14ac:dyDescent="0.15">
      <c r="A10" s="122"/>
      <c r="B10" s="123"/>
      <c r="C10" s="124"/>
      <c r="D10" s="125">
        <v>21637</v>
      </c>
      <c r="E10" s="126"/>
      <c r="F10" s="127">
        <v>27819</v>
      </c>
      <c r="G10" s="128"/>
      <c r="H10" s="129"/>
    </row>
    <row r="11" spans="1:8" x14ac:dyDescent="0.15">
      <c r="A11" s="110" t="s">
        <v>518</v>
      </c>
      <c r="B11" s="115"/>
      <c r="C11" s="116"/>
      <c r="D11" s="117">
        <v>48608</v>
      </c>
      <c r="E11" s="118"/>
      <c r="F11" s="119">
        <v>46395</v>
      </c>
      <c r="G11" s="120"/>
      <c r="H11" s="121"/>
    </row>
    <row r="12" spans="1:8" x14ac:dyDescent="0.15">
      <c r="A12" s="122"/>
      <c r="B12" s="123"/>
      <c r="C12" s="130"/>
      <c r="D12" s="125">
        <v>31210</v>
      </c>
      <c r="E12" s="126"/>
      <c r="F12" s="127">
        <v>26304</v>
      </c>
      <c r="G12" s="128"/>
      <c r="H12" s="129"/>
    </row>
    <row r="13" spans="1:8" x14ac:dyDescent="0.15">
      <c r="A13" s="110"/>
      <c r="B13" s="115"/>
      <c r="C13" s="131"/>
      <c r="D13" s="132">
        <v>46595</v>
      </c>
      <c r="E13" s="133"/>
      <c r="F13" s="134">
        <v>47654</v>
      </c>
      <c r="G13" s="135"/>
      <c r="H13" s="121"/>
    </row>
    <row r="14" spans="1:8" x14ac:dyDescent="0.15">
      <c r="A14" s="122"/>
      <c r="B14" s="123"/>
      <c r="C14" s="124"/>
      <c r="D14" s="125">
        <v>24536</v>
      </c>
      <c r="E14" s="126"/>
      <c r="F14" s="127">
        <v>25219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4.07</v>
      </c>
      <c r="C19" s="136">
        <f>ROUND(VALUE(SUBSTITUTE(実質収支比率等に係る経年分析!G$48,"▲","-")),2)</f>
        <v>3.64</v>
      </c>
      <c r="D19" s="136">
        <f>ROUND(VALUE(SUBSTITUTE(実質収支比率等に係る経年分析!H$48,"▲","-")),2)</f>
        <v>3.41</v>
      </c>
      <c r="E19" s="136">
        <f>ROUND(VALUE(SUBSTITUTE(実質収支比率等に係る経年分析!I$48,"▲","-")),2)</f>
        <v>4.24</v>
      </c>
      <c r="F19" s="136">
        <f>ROUND(VALUE(SUBSTITUTE(実質収支比率等に係る経年分析!J$48,"▲","-")),2)</f>
        <v>4.5999999999999996</v>
      </c>
    </row>
    <row r="20" spans="1:11" x14ac:dyDescent="0.15">
      <c r="A20" s="136" t="s">
        <v>43</v>
      </c>
      <c r="B20" s="136">
        <f>ROUND(VALUE(SUBSTITUTE(実質収支比率等に係る経年分析!F$47,"▲","-")),2)</f>
        <v>8.27</v>
      </c>
      <c r="C20" s="136">
        <f>ROUND(VALUE(SUBSTITUTE(実質収支比率等に係る経年分析!G$47,"▲","-")),2)</f>
        <v>8.64</v>
      </c>
      <c r="D20" s="136">
        <f>ROUND(VALUE(SUBSTITUTE(実質収支比率等に係る経年分析!H$47,"▲","-")),2)</f>
        <v>9.16</v>
      </c>
      <c r="E20" s="136">
        <f>ROUND(VALUE(SUBSTITUTE(実質収支比率等に係る経年分析!I$47,"▲","-")),2)</f>
        <v>9.26</v>
      </c>
      <c r="F20" s="136">
        <f>ROUND(VALUE(SUBSTITUTE(実質収支比率等に係る経年分析!J$47,"▲","-")),2)</f>
        <v>9.19</v>
      </c>
    </row>
    <row r="21" spans="1:11" x14ac:dyDescent="0.15">
      <c r="A21" s="136" t="s">
        <v>44</v>
      </c>
      <c r="B21" s="136">
        <f>IF(ISNUMBER(VALUE(SUBSTITUTE(実質収支比率等に係る経年分析!F$49,"▲","-"))),ROUND(VALUE(SUBSTITUTE(実質収支比率等に係る経年分析!F$49,"▲","-")),2),NA())</f>
        <v>0.97</v>
      </c>
      <c r="C21" s="136">
        <f>IF(ISNUMBER(VALUE(SUBSTITUTE(実質収支比率等に係る経年分析!G$49,"▲","-"))),ROUND(VALUE(SUBSTITUTE(実質収支比率等に係る経年分析!G$49,"▲","-")),2),NA())</f>
        <v>0.17</v>
      </c>
      <c r="D21" s="136">
        <f>IF(ISNUMBER(VALUE(SUBSTITUTE(実質収支比率等に係る経年分析!H$49,"▲","-"))),ROUND(VALUE(SUBSTITUTE(実質収支比率等に係る経年分析!H$49,"▲","-")),2),NA())</f>
        <v>0.31</v>
      </c>
      <c r="E21" s="136">
        <f>IF(ISNUMBER(VALUE(SUBSTITUTE(実質収支比率等に係る経年分析!I$49,"▲","-"))),ROUND(VALUE(SUBSTITUTE(実質収支比率等に係る経年分析!I$49,"▲","-")),2),NA())</f>
        <v>0.9</v>
      </c>
      <c r="F21" s="136">
        <f>IF(ISNUMBER(VALUE(SUBSTITUTE(実質収支比率等に係る経年分析!J$49,"▲","-"))),ROUND(VALUE(SUBSTITUTE(実質収支比率等に係る経年分析!J$49,"▲","-")),2),NA())</f>
        <v>0.4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土地取得特別会計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介護保険特別会計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公設地方卸売市場事業特別会計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0.74</v>
      </c>
    </row>
    <row r="34" spans="1:16" x14ac:dyDescent="0.15">
      <c r="A34" s="137" t="str">
        <f>IF(連結実質赤字比率に係る赤字・黒字の構成分析!C$36="",NA(),連結実質赤字比率に係る赤字・黒字の構成分析!C$36)</f>
        <v>公共下水道事業会計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1.1499999999999999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1.43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4.0599999999999996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3.64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7.85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8.2899999999999991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8.5299999999999994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7.79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7.97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18471</v>
      </c>
      <c r="E42" s="138"/>
      <c r="F42" s="138"/>
      <c r="G42" s="138">
        <f>'実質公債費比率（分子）の構造'!L$52</f>
        <v>19198</v>
      </c>
      <c r="H42" s="138"/>
      <c r="I42" s="138"/>
      <c r="J42" s="138">
        <f>'実質公債費比率（分子）の構造'!M$52</f>
        <v>19704</v>
      </c>
      <c r="K42" s="138"/>
      <c r="L42" s="138"/>
      <c r="M42" s="138">
        <f>'実質公債費比率（分子）の構造'!N$52</f>
        <v>18894</v>
      </c>
      <c r="N42" s="138"/>
      <c r="O42" s="138"/>
      <c r="P42" s="138">
        <f>'実質公債費比率（分子）の構造'!O$52</f>
        <v>19133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402</v>
      </c>
      <c r="C44" s="138"/>
      <c r="D44" s="138"/>
      <c r="E44" s="138">
        <f>'実質公債費比率（分子）の構造'!L$50</f>
        <v>401</v>
      </c>
      <c r="F44" s="138"/>
      <c r="G44" s="138"/>
      <c r="H44" s="138">
        <f>'実質公債費比率（分子）の構造'!M$50</f>
        <v>381</v>
      </c>
      <c r="I44" s="138"/>
      <c r="J44" s="138"/>
      <c r="K44" s="138">
        <f>'実質公債費比率（分子）の構造'!N$50</f>
        <v>380</v>
      </c>
      <c r="L44" s="138"/>
      <c r="M44" s="138"/>
      <c r="N44" s="138">
        <f>'実質公債費比率（分子）の構造'!O$50</f>
        <v>378</v>
      </c>
      <c r="O44" s="138"/>
      <c r="P44" s="138"/>
    </row>
    <row r="45" spans="1:16" x14ac:dyDescent="0.15">
      <c r="A45" s="138" t="s">
        <v>54</v>
      </c>
      <c r="B45" s="138">
        <f>'実質公債費比率（分子）の構造'!K$49</f>
        <v>1</v>
      </c>
      <c r="C45" s="138"/>
      <c r="D45" s="138"/>
      <c r="E45" s="138">
        <f>'実質公債費比率（分子）の構造'!L$49</f>
        <v>1</v>
      </c>
      <c r="F45" s="138"/>
      <c r="G45" s="138"/>
      <c r="H45" s="138">
        <f>'実質公債費比率（分子）の構造'!M$49</f>
        <v>1</v>
      </c>
      <c r="I45" s="138"/>
      <c r="J45" s="138"/>
      <c r="K45" s="138">
        <f>'実質公債費比率（分子）の構造'!N$49</f>
        <v>1</v>
      </c>
      <c r="L45" s="138"/>
      <c r="M45" s="138"/>
      <c r="N45" s="138">
        <f>'実質公債費比率（分子）の構造'!O$49</f>
        <v>1</v>
      </c>
      <c r="O45" s="138"/>
      <c r="P45" s="138"/>
    </row>
    <row r="46" spans="1:16" x14ac:dyDescent="0.15">
      <c r="A46" s="138" t="s">
        <v>55</v>
      </c>
      <c r="B46" s="138">
        <f>'実質公債費比率（分子）の構造'!K$48</f>
        <v>4017</v>
      </c>
      <c r="C46" s="138"/>
      <c r="D46" s="138"/>
      <c r="E46" s="138">
        <f>'実質公債費比率（分子）の構造'!L$48</f>
        <v>3922</v>
      </c>
      <c r="F46" s="138"/>
      <c r="G46" s="138"/>
      <c r="H46" s="138">
        <f>'実質公債費比率（分子）の構造'!M$48</f>
        <v>3963</v>
      </c>
      <c r="I46" s="138"/>
      <c r="J46" s="138"/>
      <c r="K46" s="138">
        <f>'実質公債費比率（分子）の構造'!N$48</f>
        <v>3952</v>
      </c>
      <c r="L46" s="138"/>
      <c r="M46" s="138"/>
      <c r="N46" s="138">
        <f>'実質公債費比率（分子）の構造'!O$48</f>
        <v>4139</v>
      </c>
      <c r="O46" s="138"/>
      <c r="P46" s="138"/>
    </row>
    <row r="47" spans="1:16" x14ac:dyDescent="0.15">
      <c r="A47" s="138" t="s">
        <v>56</v>
      </c>
      <c r="B47" s="138" t="str">
        <f>'実質公債費比率（分子）の構造'!K$47</f>
        <v>-</v>
      </c>
      <c r="C47" s="138"/>
      <c r="D47" s="138"/>
      <c r="E47" s="138">
        <f>'実質公債費比率（分子）の構造'!L$47</f>
        <v>33</v>
      </c>
      <c r="F47" s="138"/>
      <c r="G47" s="138"/>
      <c r="H47" s="138">
        <f>'実質公債費比率（分子）の構造'!M$47</f>
        <v>33</v>
      </c>
      <c r="I47" s="138"/>
      <c r="J47" s="138"/>
      <c r="K47" s="138">
        <f>'実質公債費比率（分子）の構造'!N$47</f>
        <v>33</v>
      </c>
      <c r="L47" s="138"/>
      <c r="M47" s="138"/>
      <c r="N47" s="138">
        <f>'実質公債費比率（分子）の構造'!O$47</f>
        <v>33</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21704</v>
      </c>
      <c r="C49" s="138"/>
      <c r="D49" s="138"/>
      <c r="E49" s="138">
        <f>'実質公債費比率（分子）の構造'!L$45</f>
        <v>20983</v>
      </c>
      <c r="F49" s="138"/>
      <c r="G49" s="138"/>
      <c r="H49" s="138">
        <f>'実質公債費比率（分子）の構造'!M$45</f>
        <v>20777</v>
      </c>
      <c r="I49" s="138"/>
      <c r="J49" s="138"/>
      <c r="K49" s="138">
        <f>'実質公債費比率（分子）の構造'!N$45</f>
        <v>19830</v>
      </c>
      <c r="L49" s="138"/>
      <c r="M49" s="138"/>
      <c r="N49" s="138">
        <f>'実質公債費比率（分子）の構造'!O$45</f>
        <v>19308</v>
      </c>
      <c r="O49" s="138"/>
      <c r="P49" s="138"/>
    </row>
    <row r="50" spans="1:16" x14ac:dyDescent="0.15">
      <c r="A50" s="138" t="s">
        <v>59</v>
      </c>
      <c r="B50" s="138" t="e">
        <f>NA()</f>
        <v>#N/A</v>
      </c>
      <c r="C50" s="138">
        <f>IF(ISNUMBER('実質公債費比率（分子）の構造'!K$53),'実質公債費比率（分子）の構造'!K$53,NA())</f>
        <v>7653</v>
      </c>
      <c r="D50" s="138" t="e">
        <f>NA()</f>
        <v>#N/A</v>
      </c>
      <c r="E50" s="138" t="e">
        <f>NA()</f>
        <v>#N/A</v>
      </c>
      <c r="F50" s="138">
        <f>IF(ISNUMBER('実質公債費比率（分子）の構造'!L$53),'実質公債費比率（分子）の構造'!L$53,NA())</f>
        <v>6142</v>
      </c>
      <c r="G50" s="138" t="e">
        <f>NA()</f>
        <v>#N/A</v>
      </c>
      <c r="H50" s="138" t="e">
        <f>NA()</f>
        <v>#N/A</v>
      </c>
      <c r="I50" s="138">
        <f>IF(ISNUMBER('実質公債費比率（分子）の構造'!M$53),'実質公債費比率（分子）の構造'!M$53,NA())</f>
        <v>5451</v>
      </c>
      <c r="J50" s="138" t="e">
        <f>NA()</f>
        <v>#N/A</v>
      </c>
      <c r="K50" s="138" t="e">
        <f>NA()</f>
        <v>#N/A</v>
      </c>
      <c r="L50" s="138">
        <f>IF(ISNUMBER('実質公債費比率（分子）の構造'!N$53),'実質公債費比率（分子）の構造'!N$53,NA())</f>
        <v>5302</v>
      </c>
      <c r="M50" s="138" t="e">
        <f>NA()</f>
        <v>#N/A</v>
      </c>
      <c r="N50" s="138" t="e">
        <f>NA()</f>
        <v>#N/A</v>
      </c>
      <c r="O50" s="138">
        <f>IF(ISNUMBER('実質公債費比率（分子）の構造'!O$53),'実質公債費比率（分子）の構造'!O$53,NA())</f>
        <v>4726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161611</v>
      </c>
      <c r="E56" s="137"/>
      <c r="F56" s="137"/>
      <c r="G56" s="137">
        <f>'将来負担比率（分子）の構造'!J$52</f>
        <v>161616</v>
      </c>
      <c r="H56" s="137"/>
      <c r="I56" s="137"/>
      <c r="J56" s="137">
        <f>'将来負担比率（分子）の構造'!K$52</f>
        <v>160211</v>
      </c>
      <c r="K56" s="137"/>
      <c r="L56" s="137"/>
      <c r="M56" s="137">
        <f>'将来負担比率（分子）の構造'!L$52</f>
        <v>160264</v>
      </c>
      <c r="N56" s="137"/>
      <c r="O56" s="137"/>
      <c r="P56" s="137">
        <f>'将来負担比率（分子）の構造'!M$52</f>
        <v>156820</v>
      </c>
    </row>
    <row r="57" spans="1:16" x14ac:dyDescent="0.15">
      <c r="A57" s="137" t="s">
        <v>36</v>
      </c>
      <c r="B57" s="137"/>
      <c r="C57" s="137"/>
      <c r="D57" s="137">
        <f>'将来負担比率（分子）の構造'!I$51</f>
        <v>45322</v>
      </c>
      <c r="E57" s="137"/>
      <c r="F57" s="137"/>
      <c r="G57" s="137">
        <f>'将来負担比率（分子）の構造'!J$51</f>
        <v>41890</v>
      </c>
      <c r="H57" s="137"/>
      <c r="I57" s="137"/>
      <c r="J57" s="137">
        <f>'将来負担比率（分子）の構造'!K$51</f>
        <v>40140</v>
      </c>
      <c r="K57" s="137"/>
      <c r="L57" s="137"/>
      <c r="M57" s="137">
        <f>'将来負担比率（分子）の構造'!L$51</f>
        <v>38056</v>
      </c>
      <c r="N57" s="137"/>
      <c r="O57" s="137"/>
      <c r="P57" s="137">
        <f>'将来負担比率（分子）の構造'!M$51</f>
        <v>38114</v>
      </c>
    </row>
    <row r="58" spans="1:16" x14ac:dyDescent="0.15">
      <c r="A58" s="137" t="s">
        <v>35</v>
      </c>
      <c r="B58" s="137"/>
      <c r="C58" s="137"/>
      <c r="D58" s="137">
        <f>'将来負担比率（分子）の構造'!I$50</f>
        <v>20916</v>
      </c>
      <c r="E58" s="137"/>
      <c r="F58" s="137"/>
      <c r="G58" s="137">
        <f>'将来負担比率（分子）の構造'!J$50</f>
        <v>22366</v>
      </c>
      <c r="H58" s="137"/>
      <c r="I58" s="137"/>
      <c r="J58" s="137">
        <f>'将来負担比率（分子）の構造'!K$50</f>
        <v>23782</v>
      </c>
      <c r="K58" s="137"/>
      <c r="L58" s="137"/>
      <c r="M58" s="137">
        <f>'将来負担比率（分子）の構造'!L$50</f>
        <v>27814</v>
      </c>
      <c r="N58" s="137"/>
      <c r="O58" s="137"/>
      <c r="P58" s="137">
        <f>'将来負担比率（分子）の構造'!M$50</f>
        <v>28446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15</v>
      </c>
      <c r="C61" s="137"/>
      <c r="D61" s="137"/>
      <c r="E61" s="137">
        <f>'将来負担比率（分子）の構造'!J$46</f>
        <v>16</v>
      </c>
      <c r="F61" s="137"/>
      <c r="G61" s="137"/>
      <c r="H61" s="137">
        <f>'将来負担比率（分子）の構造'!K$46</f>
        <v>1</v>
      </c>
      <c r="I61" s="137"/>
      <c r="J61" s="137"/>
      <c r="K61" s="137">
        <f>'将来負担比率（分子）の構造'!L$46</f>
        <v>3</v>
      </c>
      <c r="L61" s="137"/>
      <c r="M61" s="137"/>
      <c r="N61" s="137" t="str">
        <f>'将来負担比率（分子）の構造'!M$46</f>
        <v>-</v>
      </c>
      <c r="O61" s="137"/>
      <c r="P61" s="137"/>
    </row>
    <row r="62" spans="1:16" x14ac:dyDescent="0.15">
      <c r="A62" s="137" t="s">
        <v>29</v>
      </c>
      <c r="B62" s="137">
        <f>'将来負担比率（分子）の構造'!I$45</f>
        <v>31888</v>
      </c>
      <c r="C62" s="137"/>
      <c r="D62" s="137"/>
      <c r="E62" s="137">
        <f>'将来負担比率（分子）の構造'!J$45</f>
        <v>28574</v>
      </c>
      <c r="F62" s="137"/>
      <c r="G62" s="137"/>
      <c r="H62" s="137">
        <f>'将来負担比率（分子）の構造'!K$45</f>
        <v>25742</v>
      </c>
      <c r="I62" s="137"/>
      <c r="J62" s="137"/>
      <c r="K62" s="137">
        <f>'将来負担比率（分子）の構造'!L$45</f>
        <v>23812</v>
      </c>
      <c r="L62" s="137"/>
      <c r="M62" s="137"/>
      <c r="N62" s="137">
        <f>'将来負担比率（分子）の構造'!M$45</f>
        <v>23581</v>
      </c>
      <c r="O62" s="137"/>
      <c r="P62" s="137"/>
    </row>
    <row r="63" spans="1:16" x14ac:dyDescent="0.15">
      <c r="A63" s="137" t="s">
        <v>28</v>
      </c>
      <c r="B63" s="137">
        <f>'将来負担比率（分子）の構造'!I$44</f>
        <v>3</v>
      </c>
      <c r="C63" s="137"/>
      <c r="D63" s="137"/>
      <c r="E63" s="137">
        <f>'将来負担比率（分子）の構造'!J$44</f>
        <v>3</v>
      </c>
      <c r="F63" s="137"/>
      <c r="G63" s="137"/>
      <c r="H63" s="137">
        <f>'将来負担比率（分子）の構造'!K$44</f>
        <v>2</v>
      </c>
      <c r="I63" s="137"/>
      <c r="J63" s="137"/>
      <c r="K63" s="137">
        <f>'将来負担比率（分子）の構造'!L$44</f>
        <v>2</v>
      </c>
      <c r="L63" s="137"/>
      <c r="M63" s="137"/>
      <c r="N63" s="137">
        <f>'将来負担比率（分子）の構造'!M$44</f>
        <v>1</v>
      </c>
      <c r="O63" s="137"/>
      <c r="P63" s="137"/>
    </row>
    <row r="64" spans="1:16" x14ac:dyDescent="0.15">
      <c r="A64" s="137" t="s">
        <v>27</v>
      </c>
      <c r="B64" s="137">
        <f>'将来負担比率（分子）の構造'!I$43</f>
        <v>60982</v>
      </c>
      <c r="C64" s="137"/>
      <c r="D64" s="137"/>
      <c r="E64" s="137">
        <f>'将来負担比率（分子）の構造'!J$43</f>
        <v>57979</v>
      </c>
      <c r="F64" s="137"/>
      <c r="G64" s="137"/>
      <c r="H64" s="137">
        <f>'将来負担比率（分子）の構造'!K$43</f>
        <v>55762</v>
      </c>
      <c r="I64" s="137"/>
      <c r="J64" s="137"/>
      <c r="K64" s="137">
        <f>'将来負担比率（分子）の構造'!L$43</f>
        <v>52227</v>
      </c>
      <c r="L64" s="137"/>
      <c r="M64" s="137"/>
      <c r="N64" s="137">
        <f>'将来負担比率（分子）の構造'!M$43</f>
        <v>51303</v>
      </c>
      <c r="O64" s="137"/>
      <c r="P64" s="137"/>
    </row>
    <row r="65" spans="1:16" x14ac:dyDescent="0.15">
      <c r="A65" s="137" t="s">
        <v>26</v>
      </c>
      <c r="B65" s="137">
        <f>'将来負担比率（分子）の構造'!I$42</f>
        <v>8951</v>
      </c>
      <c r="C65" s="137"/>
      <c r="D65" s="137"/>
      <c r="E65" s="137">
        <f>'将来負担比率（分子）の構造'!J$42</f>
        <v>7231</v>
      </c>
      <c r="F65" s="137"/>
      <c r="G65" s="137"/>
      <c r="H65" s="137">
        <f>'将来負担比率（分子）の構造'!K$42</f>
        <v>6498</v>
      </c>
      <c r="I65" s="137"/>
      <c r="J65" s="137"/>
      <c r="K65" s="137">
        <f>'将来負担比率（分子）の構造'!L$42</f>
        <v>4442</v>
      </c>
      <c r="L65" s="137"/>
      <c r="M65" s="137"/>
      <c r="N65" s="137">
        <f>'将来負担比率（分子）の構造'!M$42</f>
        <v>2280</v>
      </c>
      <c r="O65" s="137"/>
      <c r="P65" s="137"/>
    </row>
    <row r="66" spans="1:16" x14ac:dyDescent="0.15">
      <c r="A66" s="137" t="s">
        <v>25</v>
      </c>
      <c r="B66" s="137">
        <f>'将来負担比率（分子）の構造'!I$41</f>
        <v>191135</v>
      </c>
      <c r="C66" s="137"/>
      <c r="D66" s="137"/>
      <c r="E66" s="137">
        <f>'将来負担比率（分子）の構造'!J$41</f>
        <v>185975</v>
      </c>
      <c r="F66" s="137"/>
      <c r="G66" s="137"/>
      <c r="H66" s="137">
        <f>'将来負担比率（分子）の構造'!K$41</f>
        <v>182494</v>
      </c>
      <c r="I66" s="137"/>
      <c r="J66" s="137"/>
      <c r="K66" s="137">
        <f>'将来負担比率（分子）の構造'!L$41</f>
        <v>177264</v>
      </c>
      <c r="L66" s="137"/>
      <c r="M66" s="137"/>
      <c r="N66" s="137">
        <f>'将来負担比率（分子）の構造'!M$41</f>
        <v>177060</v>
      </c>
      <c r="O66" s="137"/>
      <c r="P66" s="137"/>
    </row>
    <row r="67" spans="1:16" x14ac:dyDescent="0.15">
      <c r="A67" s="137" t="s">
        <v>63</v>
      </c>
      <c r="B67" s="137" t="e">
        <f>NA()</f>
        <v>#N/A</v>
      </c>
      <c r="C67" s="137">
        <f>IF(ISNUMBER('将来負担比率（分子）の構造'!I$53), IF('将来負担比率（分子）の構造'!I$53 &lt; 0, 0, '将来負担比率（分子）の構造'!I$53), NA())</f>
        <v>65124</v>
      </c>
      <c r="D67" s="137" t="e">
        <f>NA()</f>
        <v>#N/A</v>
      </c>
      <c r="E67" s="137" t="e">
        <f>NA()</f>
        <v>#N/A</v>
      </c>
      <c r="F67" s="137">
        <f>IF(ISNUMBER('将来負担比率（分子）の構造'!J$53), IF('将来負担比率（分子）の構造'!J$53 &lt; 0, 0, '将来負担比率（分子）の構造'!J$53), NA())</f>
        <v>53905</v>
      </c>
      <c r="G67" s="137" t="e">
        <f>NA()</f>
        <v>#N/A</v>
      </c>
      <c r="H67" s="137" t="e">
        <f>NA()</f>
        <v>#N/A</v>
      </c>
      <c r="I67" s="137">
        <f>IF(ISNUMBER('将来負担比率（分子）の構造'!K$53), IF('将来負担比率（分子）の構造'!K$53 &lt; 0, 0, '将来負担比率（分子）の構造'!K$53), NA())</f>
        <v>46366</v>
      </c>
      <c r="J67" s="137" t="e">
        <f>NA()</f>
        <v>#N/A</v>
      </c>
      <c r="K67" s="137" t="e">
        <f>NA()</f>
        <v>#N/A</v>
      </c>
      <c r="L67" s="137">
        <f>IF(ISNUMBER('将来負担比率（分子）の構造'!L$53), IF('将来負担比率（分子）の構造'!L$53 &lt; 0, 0, '将来負担比率（分子）の構造'!L$53), NA())</f>
        <v>31617</v>
      </c>
      <c r="M67" s="137" t="e">
        <f>NA()</f>
        <v>#N/A</v>
      </c>
      <c r="N67" s="137" t="e">
        <f>NA()</f>
        <v>#N/A</v>
      </c>
      <c r="O67" s="137">
        <f>IF(ISNUMBER('将来負担比率（分子）の構造'!M$53), IF('将来負担比率（分子）の構造'!M$53 &lt; 0, 0, '将来負担比率（分子）の構造'!M$53), NA())</f>
        <v>30845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208</v>
      </c>
      <c r="C5" s="582"/>
      <c r="D5" s="582"/>
      <c r="E5" s="582"/>
      <c r="F5" s="582"/>
      <c r="G5" s="582"/>
      <c r="H5" s="582"/>
      <c r="I5" s="582"/>
      <c r="J5" s="582"/>
      <c r="K5" s="582"/>
      <c r="L5" s="582"/>
      <c r="M5" s="582"/>
      <c r="N5" s="582"/>
      <c r="O5" s="582"/>
      <c r="P5" s="582"/>
      <c r="Q5" s="583"/>
      <c r="R5" s="584">
        <v>77857300</v>
      </c>
      <c r="S5" s="585"/>
      <c r="T5" s="585"/>
      <c r="U5" s="585"/>
      <c r="V5" s="585"/>
      <c r="W5" s="585"/>
      <c r="X5" s="585"/>
      <c r="Y5" s="586"/>
      <c r="Z5" s="587">
        <v>44.3</v>
      </c>
      <c r="AA5" s="587"/>
      <c r="AB5" s="587"/>
      <c r="AC5" s="587"/>
      <c r="AD5" s="588">
        <v>73218317</v>
      </c>
      <c r="AE5" s="588"/>
      <c r="AF5" s="588"/>
      <c r="AG5" s="588"/>
      <c r="AH5" s="588"/>
      <c r="AI5" s="588"/>
      <c r="AJ5" s="588"/>
      <c r="AK5" s="588"/>
      <c r="AL5" s="589">
        <v>78.099999999999994</v>
      </c>
      <c r="AM5" s="590"/>
      <c r="AN5" s="590"/>
      <c r="AO5" s="591"/>
      <c r="AP5" s="581" t="s">
        <v>209</v>
      </c>
      <c r="AQ5" s="582"/>
      <c r="AR5" s="582"/>
      <c r="AS5" s="582"/>
      <c r="AT5" s="582"/>
      <c r="AU5" s="582"/>
      <c r="AV5" s="582"/>
      <c r="AW5" s="582"/>
      <c r="AX5" s="582"/>
      <c r="AY5" s="582"/>
      <c r="AZ5" s="582"/>
      <c r="BA5" s="582"/>
      <c r="BB5" s="582"/>
      <c r="BC5" s="582"/>
      <c r="BD5" s="582"/>
      <c r="BE5" s="582"/>
      <c r="BF5" s="583"/>
      <c r="BG5" s="595">
        <v>70136551</v>
      </c>
      <c r="BH5" s="596"/>
      <c r="BI5" s="596"/>
      <c r="BJ5" s="596"/>
      <c r="BK5" s="596"/>
      <c r="BL5" s="596"/>
      <c r="BM5" s="596"/>
      <c r="BN5" s="597"/>
      <c r="BO5" s="598">
        <v>90.1</v>
      </c>
      <c r="BP5" s="598"/>
      <c r="BQ5" s="598"/>
      <c r="BR5" s="598"/>
      <c r="BS5" s="599">
        <v>874157</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210</v>
      </c>
      <c r="CS5" s="578"/>
      <c r="CT5" s="578"/>
      <c r="CU5" s="578"/>
      <c r="CV5" s="578"/>
      <c r="CW5" s="578"/>
      <c r="CX5" s="578"/>
      <c r="CY5" s="579"/>
      <c r="CZ5" s="577" t="s">
        <v>202</v>
      </c>
      <c r="DA5" s="578"/>
      <c r="DB5" s="578"/>
      <c r="DC5" s="579"/>
      <c r="DD5" s="577" t="s">
        <v>211</v>
      </c>
      <c r="DE5" s="578"/>
      <c r="DF5" s="578"/>
      <c r="DG5" s="578"/>
      <c r="DH5" s="578"/>
      <c r="DI5" s="578"/>
      <c r="DJ5" s="578"/>
      <c r="DK5" s="578"/>
      <c r="DL5" s="578"/>
      <c r="DM5" s="578"/>
      <c r="DN5" s="578"/>
      <c r="DO5" s="578"/>
      <c r="DP5" s="579"/>
      <c r="DQ5" s="577" t="s">
        <v>212</v>
      </c>
      <c r="DR5" s="578"/>
      <c r="DS5" s="578"/>
      <c r="DT5" s="578"/>
      <c r="DU5" s="578"/>
      <c r="DV5" s="578"/>
      <c r="DW5" s="578"/>
      <c r="DX5" s="578"/>
      <c r="DY5" s="578"/>
      <c r="DZ5" s="578"/>
      <c r="EA5" s="578"/>
      <c r="EB5" s="578"/>
      <c r="EC5" s="579"/>
    </row>
    <row r="6" spans="2:143" ht="11.25" customHeight="1" x14ac:dyDescent="0.15">
      <c r="B6" s="592" t="s">
        <v>213</v>
      </c>
      <c r="C6" s="593"/>
      <c r="D6" s="593"/>
      <c r="E6" s="593"/>
      <c r="F6" s="593"/>
      <c r="G6" s="593"/>
      <c r="H6" s="593"/>
      <c r="I6" s="593"/>
      <c r="J6" s="593"/>
      <c r="K6" s="593"/>
      <c r="L6" s="593"/>
      <c r="M6" s="593"/>
      <c r="N6" s="593"/>
      <c r="O6" s="593"/>
      <c r="P6" s="593"/>
      <c r="Q6" s="594"/>
      <c r="R6" s="595">
        <v>1719625</v>
      </c>
      <c r="S6" s="596"/>
      <c r="T6" s="596"/>
      <c r="U6" s="596"/>
      <c r="V6" s="596"/>
      <c r="W6" s="596"/>
      <c r="X6" s="596"/>
      <c r="Y6" s="597"/>
      <c r="Z6" s="598">
        <v>1</v>
      </c>
      <c r="AA6" s="598"/>
      <c r="AB6" s="598"/>
      <c r="AC6" s="598"/>
      <c r="AD6" s="599">
        <v>1719625</v>
      </c>
      <c r="AE6" s="599"/>
      <c r="AF6" s="599"/>
      <c r="AG6" s="599"/>
      <c r="AH6" s="599"/>
      <c r="AI6" s="599"/>
      <c r="AJ6" s="599"/>
      <c r="AK6" s="599"/>
      <c r="AL6" s="600">
        <v>1.8</v>
      </c>
      <c r="AM6" s="601"/>
      <c r="AN6" s="601"/>
      <c r="AO6" s="602"/>
      <c r="AP6" s="592" t="s">
        <v>214</v>
      </c>
      <c r="AQ6" s="593"/>
      <c r="AR6" s="593"/>
      <c r="AS6" s="593"/>
      <c r="AT6" s="593"/>
      <c r="AU6" s="593"/>
      <c r="AV6" s="593"/>
      <c r="AW6" s="593"/>
      <c r="AX6" s="593"/>
      <c r="AY6" s="593"/>
      <c r="AZ6" s="593"/>
      <c r="BA6" s="593"/>
      <c r="BB6" s="593"/>
      <c r="BC6" s="593"/>
      <c r="BD6" s="593"/>
      <c r="BE6" s="593"/>
      <c r="BF6" s="594"/>
      <c r="BG6" s="595">
        <v>70136551</v>
      </c>
      <c r="BH6" s="596"/>
      <c r="BI6" s="596"/>
      <c r="BJ6" s="596"/>
      <c r="BK6" s="596"/>
      <c r="BL6" s="596"/>
      <c r="BM6" s="596"/>
      <c r="BN6" s="597"/>
      <c r="BO6" s="598">
        <v>90.1</v>
      </c>
      <c r="BP6" s="598"/>
      <c r="BQ6" s="598"/>
      <c r="BR6" s="598"/>
      <c r="BS6" s="599">
        <v>874157</v>
      </c>
      <c r="BT6" s="599"/>
      <c r="BU6" s="599"/>
      <c r="BV6" s="599"/>
      <c r="BW6" s="599"/>
      <c r="BX6" s="599"/>
      <c r="BY6" s="599"/>
      <c r="BZ6" s="599"/>
      <c r="CA6" s="599"/>
      <c r="CB6" s="603"/>
      <c r="CD6" s="606" t="s">
        <v>215</v>
      </c>
      <c r="CE6" s="607"/>
      <c r="CF6" s="607"/>
      <c r="CG6" s="607"/>
      <c r="CH6" s="607"/>
      <c r="CI6" s="607"/>
      <c r="CJ6" s="607"/>
      <c r="CK6" s="607"/>
      <c r="CL6" s="607"/>
      <c r="CM6" s="607"/>
      <c r="CN6" s="607"/>
      <c r="CO6" s="607"/>
      <c r="CP6" s="607"/>
      <c r="CQ6" s="608"/>
      <c r="CR6" s="595">
        <v>887445</v>
      </c>
      <c r="CS6" s="596"/>
      <c r="CT6" s="596"/>
      <c r="CU6" s="596"/>
      <c r="CV6" s="596"/>
      <c r="CW6" s="596"/>
      <c r="CX6" s="596"/>
      <c r="CY6" s="597"/>
      <c r="CZ6" s="598">
        <v>0.5</v>
      </c>
      <c r="DA6" s="598"/>
      <c r="DB6" s="598"/>
      <c r="DC6" s="598"/>
      <c r="DD6" s="604" t="s">
        <v>216</v>
      </c>
      <c r="DE6" s="596"/>
      <c r="DF6" s="596"/>
      <c r="DG6" s="596"/>
      <c r="DH6" s="596"/>
      <c r="DI6" s="596"/>
      <c r="DJ6" s="596"/>
      <c r="DK6" s="596"/>
      <c r="DL6" s="596"/>
      <c r="DM6" s="596"/>
      <c r="DN6" s="596"/>
      <c r="DO6" s="596"/>
      <c r="DP6" s="597"/>
      <c r="DQ6" s="604">
        <v>887073</v>
      </c>
      <c r="DR6" s="596"/>
      <c r="DS6" s="596"/>
      <c r="DT6" s="596"/>
      <c r="DU6" s="596"/>
      <c r="DV6" s="596"/>
      <c r="DW6" s="596"/>
      <c r="DX6" s="596"/>
      <c r="DY6" s="596"/>
      <c r="DZ6" s="596"/>
      <c r="EA6" s="596"/>
      <c r="EB6" s="596"/>
      <c r="EC6" s="605"/>
    </row>
    <row r="7" spans="2:143" ht="11.25" customHeight="1" x14ac:dyDescent="0.15">
      <c r="B7" s="592" t="s">
        <v>217</v>
      </c>
      <c r="C7" s="593"/>
      <c r="D7" s="593"/>
      <c r="E7" s="593"/>
      <c r="F7" s="593"/>
      <c r="G7" s="593"/>
      <c r="H7" s="593"/>
      <c r="I7" s="593"/>
      <c r="J7" s="593"/>
      <c r="K7" s="593"/>
      <c r="L7" s="593"/>
      <c r="M7" s="593"/>
      <c r="N7" s="593"/>
      <c r="O7" s="593"/>
      <c r="P7" s="593"/>
      <c r="Q7" s="594"/>
      <c r="R7" s="595">
        <v>65040</v>
      </c>
      <c r="S7" s="596"/>
      <c r="T7" s="596"/>
      <c r="U7" s="596"/>
      <c r="V7" s="596"/>
      <c r="W7" s="596"/>
      <c r="X7" s="596"/>
      <c r="Y7" s="597"/>
      <c r="Z7" s="598">
        <v>0</v>
      </c>
      <c r="AA7" s="598"/>
      <c r="AB7" s="598"/>
      <c r="AC7" s="598"/>
      <c r="AD7" s="599">
        <v>65040</v>
      </c>
      <c r="AE7" s="599"/>
      <c r="AF7" s="599"/>
      <c r="AG7" s="599"/>
      <c r="AH7" s="599"/>
      <c r="AI7" s="599"/>
      <c r="AJ7" s="599"/>
      <c r="AK7" s="599"/>
      <c r="AL7" s="600">
        <v>0.1</v>
      </c>
      <c r="AM7" s="601"/>
      <c r="AN7" s="601"/>
      <c r="AO7" s="602"/>
      <c r="AP7" s="592" t="s">
        <v>218</v>
      </c>
      <c r="AQ7" s="593"/>
      <c r="AR7" s="593"/>
      <c r="AS7" s="593"/>
      <c r="AT7" s="593"/>
      <c r="AU7" s="593"/>
      <c r="AV7" s="593"/>
      <c r="AW7" s="593"/>
      <c r="AX7" s="593"/>
      <c r="AY7" s="593"/>
      <c r="AZ7" s="593"/>
      <c r="BA7" s="593"/>
      <c r="BB7" s="593"/>
      <c r="BC7" s="593"/>
      <c r="BD7" s="593"/>
      <c r="BE7" s="593"/>
      <c r="BF7" s="594"/>
      <c r="BG7" s="595">
        <v>30422286</v>
      </c>
      <c r="BH7" s="596"/>
      <c r="BI7" s="596"/>
      <c r="BJ7" s="596"/>
      <c r="BK7" s="596"/>
      <c r="BL7" s="596"/>
      <c r="BM7" s="596"/>
      <c r="BN7" s="597"/>
      <c r="BO7" s="598">
        <v>39.1</v>
      </c>
      <c r="BP7" s="598"/>
      <c r="BQ7" s="598"/>
      <c r="BR7" s="598"/>
      <c r="BS7" s="599">
        <v>874157</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14085827</v>
      </c>
      <c r="CS7" s="596"/>
      <c r="CT7" s="596"/>
      <c r="CU7" s="596"/>
      <c r="CV7" s="596"/>
      <c r="CW7" s="596"/>
      <c r="CX7" s="596"/>
      <c r="CY7" s="597"/>
      <c r="CZ7" s="598">
        <v>8.3000000000000007</v>
      </c>
      <c r="DA7" s="598"/>
      <c r="DB7" s="598"/>
      <c r="DC7" s="598"/>
      <c r="DD7" s="604">
        <v>666483</v>
      </c>
      <c r="DE7" s="596"/>
      <c r="DF7" s="596"/>
      <c r="DG7" s="596"/>
      <c r="DH7" s="596"/>
      <c r="DI7" s="596"/>
      <c r="DJ7" s="596"/>
      <c r="DK7" s="596"/>
      <c r="DL7" s="596"/>
      <c r="DM7" s="596"/>
      <c r="DN7" s="596"/>
      <c r="DO7" s="596"/>
      <c r="DP7" s="597"/>
      <c r="DQ7" s="604">
        <v>12661391</v>
      </c>
      <c r="DR7" s="596"/>
      <c r="DS7" s="596"/>
      <c r="DT7" s="596"/>
      <c r="DU7" s="596"/>
      <c r="DV7" s="596"/>
      <c r="DW7" s="596"/>
      <c r="DX7" s="596"/>
      <c r="DY7" s="596"/>
      <c r="DZ7" s="596"/>
      <c r="EA7" s="596"/>
      <c r="EB7" s="596"/>
      <c r="EC7" s="605"/>
    </row>
    <row r="8" spans="2:143" ht="11.25" customHeight="1" x14ac:dyDescent="0.15">
      <c r="B8" s="592" t="s">
        <v>220</v>
      </c>
      <c r="C8" s="593"/>
      <c r="D8" s="593"/>
      <c r="E8" s="593"/>
      <c r="F8" s="593"/>
      <c r="G8" s="593"/>
      <c r="H8" s="593"/>
      <c r="I8" s="593"/>
      <c r="J8" s="593"/>
      <c r="K8" s="593"/>
      <c r="L8" s="593"/>
      <c r="M8" s="593"/>
      <c r="N8" s="593"/>
      <c r="O8" s="593"/>
      <c r="P8" s="593"/>
      <c r="Q8" s="594"/>
      <c r="R8" s="595">
        <v>132325</v>
      </c>
      <c r="S8" s="596"/>
      <c r="T8" s="596"/>
      <c r="U8" s="596"/>
      <c r="V8" s="596"/>
      <c r="W8" s="596"/>
      <c r="X8" s="596"/>
      <c r="Y8" s="597"/>
      <c r="Z8" s="598">
        <v>0.1</v>
      </c>
      <c r="AA8" s="598"/>
      <c r="AB8" s="598"/>
      <c r="AC8" s="598"/>
      <c r="AD8" s="599">
        <v>132325</v>
      </c>
      <c r="AE8" s="599"/>
      <c r="AF8" s="599"/>
      <c r="AG8" s="599"/>
      <c r="AH8" s="599"/>
      <c r="AI8" s="599"/>
      <c r="AJ8" s="599"/>
      <c r="AK8" s="599"/>
      <c r="AL8" s="600">
        <v>0.1</v>
      </c>
      <c r="AM8" s="601"/>
      <c r="AN8" s="601"/>
      <c r="AO8" s="602"/>
      <c r="AP8" s="592" t="s">
        <v>221</v>
      </c>
      <c r="AQ8" s="593"/>
      <c r="AR8" s="593"/>
      <c r="AS8" s="593"/>
      <c r="AT8" s="593"/>
      <c r="AU8" s="593"/>
      <c r="AV8" s="593"/>
      <c r="AW8" s="593"/>
      <c r="AX8" s="593"/>
      <c r="AY8" s="593"/>
      <c r="AZ8" s="593"/>
      <c r="BA8" s="593"/>
      <c r="BB8" s="593"/>
      <c r="BC8" s="593"/>
      <c r="BD8" s="593"/>
      <c r="BE8" s="593"/>
      <c r="BF8" s="594"/>
      <c r="BG8" s="595">
        <v>774835</v>
      </c>
      <c r="BH8" s="596"/>
      <c r="BI8" s="596"/>
      <c r="BJ8" s="596"/>
      <c r="BK8" s="596"/>
      <c r="BL8" s="596"/>
      <c r="BM8" s="596"/>
      <c r="BN8" s="597"/>
      <c r="BO8" s="598">
        <v>1</v>
      </c>
      <c r="BP8" s="598"/>
      <c r="BQ8" s="598"/>
      <c r="BR8" s="598"/>
      <c r="BS8" s="604" t="s">
        <v>112</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70610808</v>
      </c>
      <c r="CS8" s="596"/>
      <c r="CT8" s="596"/>
      <c r="CU8" s="596"/>
      <c r="CV8" s="596"/>
      <c r="CW8" s="596"/>
      <c r="CX8" s="596"/>
      <c r="CY8" s="597"/>
      <c r="CZ8" s="598">
        <v>41.4</v>
      </c>
      <c r="DA8" s="598"/>
      <c r="DB8" s="598"/>
      <c r="DC8" s="598"/>
      <c r="DD8" s="604">
        <v>1230507</v>
      </c>
      <c r="DE8" s="596"/>
      <c r="DF8" s="596"/>
      <c r="DG8" s="596"/>
      <c r="DH8" s="596"/>
      <c r="DI8" s="596"/>
      <c r="DJ8" s="596"/>
      <c r="DK8" s="596"/>
      <c r="DL8" s="596"/>
      <c r="DM8" s="596"/>
      <c r="DN8" s="596"/>
      <c r="DO8" s="596"/>
      <c r="DP8" s="597"/>
      <c r="DQ8" s="604">
        <v>31609030</v>
      </c>
      <c r="DR8" s="596"/>
      <c r="DS8" s="596"/>
      <c r="DT8" s="596"/>
      <c r="DU8" s="596"/>
      <c r="DV8" s="596"/>
      <c r="DW8" s="596"/>
      <c r="DX8" s="596"/>
      <c r="DY8" s="596"/>
      <c r="DZ8" s="596"/>
      <c r="EA8" s="596"/>
      <c r="EB8" s="596"/>
      <c r="EC8" s="605"/>
    </row>
    <row r="9" spans="2:143" ht="11.25" customHeight="1" x14ac:dyDescent="0.15">
      <c r="B9" s="592" t="s">
        <v>223</v>
      </c>
      <c r="C9" s="593"/>
      <c r="D9" s="593"/>
      <c r="E9" s="593"/>
      <c r="F9" s="593"/>
      <c r="G9" s="593"/>
      <c r="H9" s="593"/>
      <c r="I9" s="593"/>
      <c r="J9" s="593"/>
      <c r="K9" s="593"/>
      <c r="L9" s="593"/>
      <c r="M9" s="593"/>
      <c r="N9" s="593"/>
      <c r="O9" s="593"/>
      <c r="P9" s="593"/>
      <c r="Q9" s="594"/>
      <c r="R9" s="595">
        <v>87572</v>
      </c>
      <c r="S9" s="596"/>
      <c r="T9" s="596"/>
      <c r="U9" s="596"/>
      <c r="V9" s="596"/>
      <c r="W9" s="596"/>
      <c r="X9" s="596"/>
      <c r="Y9" s="597"/>
      <c r="Z9" s="598">
        <v>0</v>
      </c>
      <c r="AA9" s="598"/>
      <c r="AB9" s="598"/>
      <c r="AC9" s="598"/>
      <c r="AD9" s="599">
        <v>87572</v>
      </c>
      <c r="AE9" s="599"/>
      <c r="AF9" s="599"/>
      <c r="AG9" s="599"/>
      <c r="AH9" s="599"/>
      <c r="AI9" s="599"/>
      <c r="AJ9" s="599"/>
      <c r="AK9" s="599"/>
      <c r="AL9" s="600">
        <v>0.1</v>
      </c>
      <c r="AM9" s="601"/>
      <c r="AN9" s="601"/>
      <c r="AO9" s="602"/>
      <c r="AP9" s="592" t="s">
        <v>224</v>
      </c>
      <c r="AQ9" s="593"/>
      <c r="AR9" s="593"/>
      <c r="AS9" s="593"/>
      <c r="AT9" s="593"/>
      <c r="AU9" s="593"/>
      <c r="AV9" s="593"/>
      <c r="AW9" s="593"/>
      <c r="AX9" s="593"/>
      <c r="AY9" s="593"/>
      <c r="AZ9" s="593"/>
      <c r="BA9" s="593"/>
      <c r="BB9" s="593"/>
      <c r="BC9" s="593"/>
      <c r="BD9" s="593"/>
      <c r="BE9" s="593"/>
      <c r="BF9" s="594"/>
      <c r="BG9" s="595">
        <v>22832924</v>
      </c>
      <c r="BH9" s="596"/>
      <c r="BI9" s="596"/>
      <c r="BJ9" s="596"/>
      <c r="BK9" s="596"/>
      <c r="BL9" s="596"/>
      <c r="BM9" s="596"/>
      <c r="BN9" s="597"/>
      <c r="BO9" s="598">
        <v>29.3</v>
      </c>
      <c r="BP9" s="598"/>
      <c r="BQ9" s="598"/>
      <c r="BR9" s="598"/>
      <c r="BS9" s="604" t="s">
        <v>112</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14517836</v>
      </c>
      <c r="CS9" s="596"/>
      <c r="CT9" s="596"/>
      <c r="CU9" s="596"/>
      <c r="CV9" s="596"/>
      <c r="CW9" s="596"/>
      <c r="CX9" s="596"/>
      <c r="CY9" s="597"/>
      <c r="CZ9" s="598">
        <v>8.5</v>
      </c>
      <c r="DA9" s="598"/>
      <c r="DB9" s="598"/>
      <c r="DC9" s="598"/>
      <c r="DD9" s="604">
        <v>1849146</v>
      </c>
      <c r="DE9" s="596"/>
      <c r="DF9" s="596"/>
      <c r="DG9" s="596"/>
      <c r="DH9" s="596"/>
      <c r="DI9" s="596"/>
      <c r="DJ9" s="596"/>
      <c r="DK9" s="596"/>
      <c r="DL9" s="596"/>
      <c r="DM9" s="596"/>
      <c r="DN9" s="596"/>
      <c r="DO9" s="596"/>
      <c r="DP9" s="597"/>
      <c r="DQ9" s="604">
        <v>10569955</v>
      </c>
      <c r="DR9" s="596"/>
      <c r="DS9" s="596"/>
      <c r="DT9" s="596"/>
      <c r="DU9" s="596"/>
      <c r="DV9" s="596"/>
      <c r="DW9" s="596"/>
      <c r="DX9" s="596"/>
      <c r="DY9" s="596"/>
      <c r="DZ9" s="596"/>
      <c r="EA9" s="596"/>
      <c r="EB9" s="596"/>
      <c r="EC9" s="605"/>
    </row>
    <row r="10" spans="2:143" ht="11.25" customHeight="1" x14ac:dyDescent="0.15">
      <c r="B10" s="592" t="s">
        <v>226</v>
      </c>
      <c r="C10" s="593"/>
      <c r="D10" s="593"/>
      <c r="E10" s="593"/>
      <c r="F10" s="593"/>
      <c r="G10" s="593"/>
      <c r="H10" s="593"/>
      <c r="I10" s="593"/>
      <c r="J10" s="593"/>
      <c r="K10" s="593"/>
      <c r="L10" s="593"/>
      <c r="M10" s="593"/>
      <c r="N10" s="593"/>
      <c r="O10" s="593"/>
      <c r="P10" s="593"/>
      <c r="Q10" s="594"/>
      <c r="R10" s="595">
        <v>8451643</v>
      </c>
      <c r="S10" s="596"/>
      <c r="T10" s="596"/>
      <c r="U10" s="596"/>
      <c r="V10" s="596"/>
      <c r="W10" s="596"/>
      <c r="X10" s="596"/>
      <c r="Y10" s="597"/>
      <c r="Z10" s="598">
        <v>4.8</v>
      </c>
      <c r="AA10" s="598"/>
      <c r="AB10" s="598"/>
      <c r="AC10" s="598"/>
      <c r="AD10" s="599">
        <v>8451643</v>
      </c>
      <c r="AE10" s="599"/>
      <c r="AF10" s="599"/>
      <c r="AG10" s="599"/>
      <c r="AH10" s="599"/>
      <c r="AI10" s="599"/>
      <c r="AJ10" s="599"/>
      <c r="AK10" s="599"/>
      <c r="AL10" s="600">
        <v>9</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1456834</v>
      </c>
      <c r="BH10" s="596"/>
      <c r="BI10" s="596"/>
      <c r="BJ10" s="596"/>
      <c r="BK10" s="596"/>
      <c r="BL10" s="596"/>
      <c r="BM10" s="596"/>
      <c r="BN10" s="597"/>
      <c r="BO10" s="598">
        <v>1.9</v>
      </c>
      <c r="BP10" s="598"/>
      <c r="BQ10" s="598"/>
      <c r="BR10" s="598"/>
      <c r="BS10" s="604" t="s">
        <v>112</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v>172349</v>
      </c>
      <c r="CS10" s="596"/>
      <c r="CT10" s="596"/>
      <c r="CU10" s="596"/>
      <c r="CV10" s="596"/>
      <c r="CW10" s="596"/>
      <c r="CX10" s="596"/>
      <c r="CY10" s="597"/>
      <c r="CZ10" s="598">
        <v>0.1</v>
      </c>
      <c r="DA10" s="598"/>
      <c r="DB10" s="598"/>
      <c r="DC10" s="598"/>
      <c r="DD10" s="604" t="s">
        <v>112</v>
      </c>
      <c r="DE10" s="596"/>
      <c r="DF10" s="596"/>
      <c r="DG10" s="596"/>
      <c r="DH10" s="596"/>
      <c r="DI10" s="596"/>
      <c r="DJ10" s="596"/>
      <c r="DK10" s="596"/>
      <c r="DL10" s="596"/>
      <c r="DM10" s="596"/>
      <c r="DN10" s="596"/>
      <c r="DO10" s="596"/>
      <c r="DP10" s="597"/>
      <c r="DQ10" s="604">
        <v>38794</v>
      </c>
      <c r="DR10" s="596"/>
      <c r="DS10" s="596"/>
      <c r="DT10" s="596"/>
      <c r="DU10" s="596"/>
      <c r="DV10" s="596"/>
      <c r="DW10" s="596"/>
      <c r="DX10" s="596"/>
      <c r="DY10" s="596"/>
      <c r="DZ10" s="596"/>
      <c r="EA10" s="596"/>
      <c r="EB10" s="596"/>
      <c r="EC10" s="605"/>
    </row>
    <row r="11" spans="2:143" ht="11.25" customHeight="1" x14ac:dyDescent="0.15">
      <c r="B11" s="592" t="s">
        <v>229</v>
      </c>
      <c r="C11" s="593"/>
      <c r="D11" s="593"/>
      <c r="E11" s="593"/>
      <c r="F11" s="593"/>
      <c r="G11" s="593"/>
      <c r="H11" s="593"/>
      <c r="I11" s="593"/>
      <c r="J11" s="593"/>
      <c r="K11" s="593"/>
      <c r="L11" s="593"/>
      <c r="M11" s="593"/>
      <c r="N11" s="593"/>
      <c r="O11" s="593"/>
      <c r="P11" s="593"/>
      <c r="Q11" s="594"/>
      <c r="R11" s="595">
        <v>82627</v>
      </c>
      <c r="S11" s="596"/>
      <c r="T11" s="596"/>
      <c r="U11" s="596"/>
      <c r="V11" s="596"/>
      <c r="W11" s="596"/>
      <c r="X11" s="596"/>
      <c r="Y11" s="597"/>
      <c r="Z11" s="598">
        <v>0</v>
      </c>
      <c r="AA11" s="598"/>
      <c r="AB11" s="598"/>
      <c r="AC11" s="598"/>
      <c r="AD11" s="599">
        <v>82627</v>
      </c>
      <c r="AE11" s="599"/>
      <c r="AF11" s="599"/>
      <c r="AG11" s="599"/>
      <c r="AH11" s="599"/>
      <c r="AI11" s="599"/>
      <c r="AJ11" s="599"/>
      <c r="AK11" s="599"/>
      <c r="AL11" s="600">
        <v>0.1</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5357693</v>
      </c>
      <c r="BH11" s="596"/>
      <c r="BI11" s="596"/>
      <c r="BJ11" s="596"/>
      <c r="BK11" s="596"/>
      <c r="BL11" s="596"/>
      <c r="BM11" s="596"/>
      <c r="BN11" s="597"/>
      <c r="BO11" s="598">
        <v>6.9</v>
      </c>
      <c r="BP11" s="598"/>
      <c r="BQ11" s="598"/>
      <c r="BR11" s="598"/>
      <c r="BS11" s="604">
        <v>874157</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2059492</v>
      </c>
      <c r="CS11" s="596"/>
      <c r="CT11" s="596"/>
      <c r="CU11" s="596"/>
      <c r="CV11" s="596"/>
      <c r="CW11" s="596"/>
      <c r="CX11" s="596"/>
      <c r="CY11" s="597"/>
      <c r="CZ11" s="598">
        <v>1.2</v>
      </c>
      <c r="DA11" s="598"/>
      <c r="DB11" s="598"/>
      <c r="DC11" s="598"/>
      <c r="DD11" s="604">
        <v>919053</v>
      </c>
      <c r="DE11" s="596"/>
      <c r="DF11" s="596"/>
      <c r="DG11" s="596"/>
      <c r="DH11" s="596"/>
      <c r="DI11" s="596"/>
      <c r="DJ11" s="596"/>
      <c r="DK11" s="596"/>
      <c r="DL11" s="596"/>
      <c r="DM11" s="596"/>
      <c r="DN11" s="596"/>
      <c r="DO11" s="596"/>
      <c r="DP11" s="597"/>
      <c r="DQ11" s="604">
        <v>1196525</v>
      </c>
      <c r="DR11" s="596"/>
      <c r="DS11" s="596"/>
      <c r="DT11" s="596"/>
      <c r="DU11" s="596"/>
      <c r="DV11" s="596"/>
      <c r="DW11" s="596"/>
      <c r="DX11" s="596"/>
      <c r="DY11" s="596"/>
      <c r="DZ11" s="596"/>
      <c r="EA11" s="596"/>
      <c r="EB11" s="596"/>
      <c r="EC11" s="605"/>
    </row>
    <row r="12" spans="2:143" ht="11.25" customHeight="1" x14ac:dyDescent="0.15">
      <c r="B12" s="592" t="s">
        <v>232</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35078072</v>
      </c>
      <c r="BH12" s="596"/>
      <c r="BI12" s="596"/>
      <c r="BJ12" s="596"/>
      <c r="BK12" s="596"/>
      <c r="BL12" s="596"/>
      <c r="BM12" s="596"/>
      <c r="BN12" s="597"/>
      <c r="BO12" s="598">
        <v>45.1</v>
      </c>
      <c r="BP12" s="598"/>
      <c r="BQ12" s="598"/>
      <c r="BR12" s="598"/>
      <c r="BS12" s="604" t="s">
        <v>112</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5072425</v>
      </c>
      <c r="CS12" s="596"/>
      <c r="CT12" s="596"/>
      <c r="CU12" s="596"/>
      <c r="CV12" s="596"/>
      <c r="CW12" s="596"/>
      <c r="CX12" s="596"/>
      <c r="CY12" s="597"/>
      <c r="CZ12" s="598">
        <v>3</v>
      </c>
      <c r="DA12" s="598"/>
      <c r="DB12" s="598"/>
      <c r="DC12" s="598"/>
      <c r="DD12" s="604">
        <v>28163</v>
      </c>
      <c r="DE12" s="596"/>
      <c r="DF12" s="596"/>
      <c r="DG12" s="596"/>
      <c r="DH12" s="596"/>
      <c r="DI12" s="596"/>
      <c r="DJ12" s="596"/>
      <c r="DK12" s="596"/>
      <c r="DL12" s="596"/>
      <c r="DM12" s="596"/>
      <c r="DN12" s="596"/>
      <c r="DO12" s="596"/>
      <c r="DP12" s="597"/>
      <c r="DQ12" s="604">
        <v>2050573</v>
      </c>
      <c r="DR12" s="596"/>
      <c r="DS12" s="596"/>
      <c r="DT12" s="596"/>
      <c r="DU12" s="596"/>
      <c r="DV12" s="596"/>
      <c r="DW12" s="596"/>
      <c r="DX12" s="596"/>
      <c r="DY12" s="596"/>
      <c r="DZ12" s="596"/>
      <c r="EA12" s="596"/>
      <c r="EB12" s="596"/>
      <c r="EC12" s="605"/>
    </row>
    <row r="13" spans="2:143" ht="11.25" customHeight="1" x14ac:dyDescent="0.15">
      <c r="B13" s="592" t="s">
        <v>235</v>
      </c>
      <c r="C13" s="593"/>
      <c r="D13" s="593"/>
      <c r="E13" s="593"/>
      <c r="F13" s="593"/>
      <c r="G13" s="593"/>
      <c r="H13" s="593"/>
      <c r="I13" s="593"/>
      <c r="J13" s="593"/>
      <c r="K13" s="593"/>
      <c r="L13" s="593"/>
      <c r="M13" s="593"/>
      <c r="N13" s="593"/>
      <c r="O13" s="593"/>
      <c r="P13" s="593"/>
      <c r="Q13" s="594"/>
      <c r="R13" s="595">
        <v>184273</v>
      </c>
      <c r="S13" s="596"/>
      <c r="T13" s="596"/>
      <c r="U13" s="596"/>
      <c r="V13" s="596"/>
      <c r="W13" s="596"/>
      <c r="X13" s="596"/>
      <c r="Y13" s="597"/>
      <c r="Z13" s="598">
        <v>0.1</v>
      </c>
      <c r="AA13" s="598"/>
      <c r="AB13" s="598"/>
      <c r="AC13" s="598"/>
      <c r="AD13" s="599">
        <v>184273</v>
      </c>
      <c r="AE13" s="599"/>
      <c r="AF13" s="599"/>
      <c r="AG13" s="599"/>
      <c r="AH13" s="599"/>
      <c r="AI13" s="599"/>
      <c r="AJ13" s="599"/>
      <c r="AK13" s="599"/>
      <c r="AL13" s="600">
        <v>0.2</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34904878</v>
      </c>
      <c r="BH13" s="596"/>
      <c r="BI13" s="596"/>
      <c r="BJ13" s="596"/>
      <c r="BK13" s="596"/>
      <c r="BL13" s="596"/>
      <c r="BM13" s="596"/>
      <c r="BN13" s="597"/>
      <c r="BO13" s="598">
        <v>44.8</v>
      </c>
      <c r="BP13" s="598"/>
      <c r="BQ13" s="598"/>
      <c r="BR13" s="598"/>
      <c r="BS13" s="604" t="s">
        <v>112</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18121532</v>
      </c>
      <c r="CS13" s="596"/>
      <c r="CT13" s="596"/>
      <c r="CU13" s="596"/>
      <c r="CV13" s="596"/>
      <c r="CW13" s="596"/>
      <c r="CX13" s="596"/>
      <c r="CY13" s="597"/>
      <c r="CZ13" s="598">
        <v>10.6</v>
      </c>
      <c r="DA13" s="598"/>
      <c r="DB13" s="598"/>
      <c r="DC13" s="598"/>
      <c r="DD13" s="604">
        <v>8899648</v>
      </c>
      <c r="DE13" s="596"/>
      <c r="DF13" s="596"/>
      <c r="DG13" s="596"/>
      <c r="DH13" s="596"/>
      <c r="DI13" s="596"/>
      <c r="DJ13" s="596"/>
      <c r="DK13" s="596"/>
      <c r="DL13" s="596"/>
      <c r="DM13" s="596"/>
      <c r="DN13" s="596"/>
      <c r="DO13" s="596"/>
      <c r="DP13" s="597"/>
      <c r="DQ13" s="604">
        <v>11516351</v>
      </c>
      <c r="DR13" s="596"/>
      <c r="DS13" s="596"/>
      <c r="DT13" s="596"/>
      <c r="DU13" s="596"/>
      <c r="DV13" s="596"/>
      <c r="DW13" s="596"/>
      <c r="DX13" s="596"/>
      <c r="DY13" s="596"/>
      <c r="DZ13" s="596"/>
      <c r="EA13" s="596"/>
      <c r="EB13" s="596"/>
      <c r="EC13" s="605"/>
    </row>
    <row r="14" spans="2:143" ht="11.25" customHeight="1" x14ac:dyDescent="0.15">
      <c r="B14" s="592" t="s">
        <v>238</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1152634</v>
      </c>
      <c r="BH14" s="596"/>
      <c r="BI14" s="596"/>
      <c r="BJ14" s="596"/>
      <c r="BK14" s="596"/>
      <c r="BL14" s="596"/>
      <c r="BM14" s="596"/>
      <c r="BN14" s="597"/>
      <c r="BO14" s="598">
        <v>1.5</v>
      </c>
      <c r="BP14" s="598"/>
      <c r="BQ14" s="598"/>
      <c r="BR14" s="598"/>
      <c r="BS14" s="604" t="s">
        <v>112</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4877439</v>
      </c>
      <c r="CS14" s="596"/>
      <c r="CT14" s="596"/>
      <c r="CU14" s="596"/>
      <c r="CV14" s="596"/>
      <c r="CW14" s="596"/>
      <c r="CX14" s="596"/>
      <c r="CY14" s="597"/>
      <c r="CZ14" s="598">
        <v>2.9</v>
      </c>
      <c r="DA14" s="598"/>
      <c r="DB14" s="598"/>
      <c r="DC14" s="598"/>
      <c r="DD14" s="604">
        <v>679559</v>
      </c>
      <c r="DE14" s="596"/>
      <c r="DF14" s="596"/>
      <c r="DG14" s="596"/>
      <c r="DH14" s="596"/>
      <c r="DI14" s="596"/>
      <c r="DJ14" s="596"/>
      <c r="DK14" s="596"/>
      <c r="DL14" s="596"/>
      <c r="DM14" s="596"/>
      <c r="DN14" s="596"/>
      <c r="DO14" s="596"/>
      <c r="DP14" s="597"/>
      <c r="DQ14" s="604">
        <v>4156353</v>
      </c>
      <c r="DR14" s="596"/>
      <c r="DS14" s="596"/>
      <c r="DT14" s="596"/>
      <c r="DU14" s="596"/>
      <c r="DV14" s="596"/>
      <c r="DW14" s="596"/>
      <c r="DX14" s="596"/>
      <c r="DY14" s="596"/>
      <c r="DZ14" s="596"/>
      <c r="EA14" s="596"/>
      <c r="EB14" s="596"/>
      <c r="EC14" s="605"/>
    </row>
    <row r="15" spans="2:143" ht="11.25" customHeight="1" x14ac:dyDescent="0.15">
      <c r="B15" s="592" t="s">
        <v>241</v>
      </c>
      <c r="C15" s="593"/>
      <c r="D15" s="593"/>
      <c r="E15" s="593"/>
      <c r="F15" s="593"/>
      <c r="G15" s="593"/>
      <c r="H15" s="593"/>
      <c r="I15" s="593"/>
      <c r="J15" s="593"/>
      <c r="K15" s="593"/>
      <c r="L15" s="593"/>
      <c r="M15" s="593"/>
      <c r="N15" s="593"/>
      <c r="O15" s="593"/>
      <c r="P15" s="593"/>
      <c r="Q15" s="594"/>
      <c r="R15" s="595">
        <v>315304</v>
      </c>
      <c r="S15" s="596"/>
      <c r="T15" s="596"/>
      <c r="U15" s="596"/>
      <c r="V15" s="596"/>
      <c r="W15" s="596"/>
      <c r="X15" s="596"/>
      <c r="Y15" s="597"/>
      <c r="Z15" s="598">
        <v>0.2</v>
      </c>
      <c r="AA15" s="598"/>
      <c r="AB15" s="598"/>
      <c r="AC15" s="598"/>
      <c r="AD15" s="599">
        <v>315304</v>
      </c>
      <c r="AE15" s="599"/>
      <c r="AF15" s="599"/>
      <c r="AG15" s="599"/>
      <c r="AH15" s="599"/>
      <c r="AI15" s="599"/>
      <c r="AJ15" s="599"/>
      <c r="AK15" s="599"/>
      <c r="AL15" s="600">
        <v>0.3</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3476376</v>
      </c>
      <c r="BH15" s="596"/>
      <c r="BI15" s="596"/>
      <c r="BJ15" s="596"/>
      <c r="BK15" s="596"/>
      <c r="BL15" s="596"/>
      <c r="BM15" s="596"/>
      <c r="BN15" s="597"/>
      <c r="BO15" s="598">
        <v>4.5</v>
      </c>
      <c r="BP15" s="598"/>
      <c r="BQ15" s="598"/>
      <c r="BR15" s="598"/>
      <c r="BS15" s="604" t="s">
        <v>112</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20814227</v>
      </c>
      <c r="CS15" s="596"/>
      <c r="CT15" s="596"/>
      <c r="CU15" s="596"/>
      <c r="CV15" s="596"/>
      <c r="CW15" s="596"/>
      <c r="CX15" s="596"/>
      <c r="CY15" s="597"/>
      <c r="CZ15" s="598">
        <v>12.2</v>
      </c>
      <c r="DA15" s="598"/>
      <c r="DB15" s="598"/>
      <c r="DC15" s="598"/>
      <c r="DD15" s="604">
        <v>9045875</v>
      </c>
      <c r="DE15" s="596"/>
      <c r="DF15" s="596"/>
      <c r="DG15" s="596"/>
      <c r="DH15" s="596"/>
      <c r="DI15" s="596"/>
      <c r="DJ15" s="596"/>
      <c r="DK15" s="596"/>
      <c r="DL15" s="596"/>
      <c r="DM15" s="596"/>
      <c r="DN15" s="596"/>
      <c r="DO15" s="596"/>
      <c r="DP15" s="597"/>
      <c r="DQ15" s="604">
        <v>12707832</v>
      </c>
      <c r="DR15" s="596"/>
      <c r="DS15" s="596"/>
      <c r="DT15" s="596"/>
      <c r="DU15" s="596"/>
      <c r="DV15" s="596"/>
      <c r="DW15" s="596"/>
      <c r="DX15" s="596"/>
      <c r="DY15" s="596"/>
      <c r="DZ15" s="596"/>
      <c r="EA15" s="596"/>
      <c r="EB15" s="596"/>
      <c r="EC15" s="605"/>
    </row>
    <row r="16" spans="2:143" ht="11.25" customHeight="1" x14ac:dyDescent="0.15">
      <c r="B16" s="592" t="s">
        <v>244</v>
      </c>
      <c r="C16" s="593"/>
      <c r="D16" s="593"/>
      <c r="E16" s="593"/>
      <c r="F16" s="593"/>
      <c r="G16" s="593"/>
      <c r="H16" s="593"/>
      <c r="I16" s="593"/>
      <c r="J16" s="593"/>
      <c r="K16" s="593"/>
      <c r="L16" s="593"/>
      <c r="M16" s="593"/>
      <c r="N16" s="593"/>
      <c r="O16" s="593"/>
      <c r="P16" s="593"/>
      <c r="Q16" s="594"/>
      <c r="R16" s="595">
        <v>9978022</v>
      </c>
      <c r="S16" s="596"/>
      <c r="T16" s="596"/>
      <c r="U16" s="596"/>
      <c r="V16" s="596"/>
      <c r="W16" s="596"/>
      <c r="X16" s="596"/>
      <c r="Y16" s="597"/>
      <c r="Z16" s="598">
        <v>5.7</v>
      </c>
      <c r="AA16" s="598"/>
      <c r="AB16" s="598"/>
      <c r="AC16" s="598"/>
      <c r="AD16" s="599">
        <v>8906271</v>
      </c>
      <c r="AE16" s="599"/>
      <c r="AF16" s="599"/>
      <c r="AG16" s="599"/>
      <c r="AH16" s="599"/>
      <c r="AI16" s="599"/>
      <c r="AJ16" s="599"/>
      <c r="AK16" s="599"/>
      <c r="AL16" s="600">
        <v>9.5</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v>120182</v>
      </c>
      <c r="CS16" s="596"/>
      <c r="CT16" s="596"/>
      <c r="CU16" s="596"/>
      <c r="CV16" s="596"/>
      <c r="CW16" s="596"/>
      <c r="CX16" s="596"/>
      <c r="CY16" s="597"/>
      <c r="CZ16" s="598">
        <v>0.1</v>
      </c>
      <c r="DA16" s="598"/>
      <c r="DB16" s="598"/>
      <c r="DC16" s="598"/>
      <c r="DD16" s="604" t="s">
        <v>112</v>
      </c>
      <c r="DE16" s="596"/>
      <c r="DF16" s="596"/>
      <c r="DG16" s="596"/>
      <c r="DH16" s="596"/>
      <c r="DI16" s="596"/>
      <c r="DJ16" s="596"/>
      <c r="DK16" s="596"/>
      <c r="DL16" s="596"/>
      <c r="DM16" s="596"/>
      <c r="DN16" s="596"/>
      <c r="DO16" s="596"/>
      <c r="DP16" s="597"/>
      <c r="DQ16" s="604">
        <v>64643</v>
      </c>
      <c r="DR16" s="596"/>
      <c r="DS16" s="596"/>
      <c r="DT16" s="596"/>
      <c r="DU16" s="596"/>
      <c r="DV16" s="596"/>
      <c r="DW16" s="596"/>
      <c r="DX16" s="596"/>
      <c r="DY16" s="596"/>
      <c r="DZ16" s="596"/>
      <c r="EA16" s="596"/>
      <c r="EB16" s="596"/>
      <c r="EC16" s="605"/>
    </row>
    <row r="17" spans="2:133" ht="11.25" customHeight="1" x14ac:dyDescent="0.15">
      <c r="B17" s="592" t="s">
        <v>247</v>
      </c>
      <c r="C17" s="593"/>
      <c r="D17" s="593"/>
      <c r="E17" s="593"/>
      <c r="F17" s="593"/>
      <c r="G17" s="593"/>
      <c r="H17" s="593"/>
      <c r="I17" s="593"/>
      <c r="J17" s="593"/>
      <c r="K17" s="593"/>
      <c r="L17" s="593"/>
      <c r="M17" s="593"/>
      <c r="N17" s="593"/>
      <c r="O17" s="593"/>
      <c r="P17" s="593"/>
      <c r="Q17" s="594"/>
      <c r="R17" s="595">
        <v>8906271</v>
      </c>
      <c r="S17" s="596"/>
      <c r="T17" s="596"/>
      <c r="U17" s="596"/>
      <c r="V17" s="596"/>
      <c r="W17" s="596"/>
      <c r="X17" s="596"/>
      <c r="Y17" s="597"/>
      <c r="Z17" s="598">
        <v>5.0999999999999996</v>
      </c>
      <c r="AA17" s="598"/>
      <c r="AB17" s="598"/>
      <c r="AC17" s="598"/>
      <c r="AD17" s="599">
        <v>8906271</v>
      </c>
      <c r="AE17" s="599"/>
      <c r="AF17" s="599"/>
      <c r="AG17" s="599"/>
      <c r="AH17" s="599"/>
      <c r="AI17" s="599"/>
      <c r="AJ17" s="599"/>
      <c r="AK17" s="599"/>
      <c r="AL17" s="600">
        <v>9.5</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v>7183</v>
      </c>
      <c r="BH17" s="596"/>
      <c r="BI17" s="596"/>
      <c r="BJ17" s="596"/>
      <c r="BK17" s="596"/>
      <c r="BL17" s="596"/>
      <c r="BM17" s="596"/>
      <c r="BN17" s="597"/>
      <c r="BO17" s="598">
        <v>0</v>
      </c>
      <c r="BP17" s="598"/>
      <c r="BQ17" s="598"/>
      <c r="BR17" s="598"/>
      <c r="BS17" s="604" t="s">
        <v>112</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19345673</v>
      </c>
      <c r="CS17" s="596"/>
      <c r="CT17" s="596"/>
      <c r="CU17" s="596"/>
      <c r="CV17" s="596"/>
      <c r="CW17" s="596"/>
      <c r="CX17" s="596"/>
      <c r="CY17" s="597"/>
      <c r="CZ17" s="598">
        <v>11.3</v>
      </c>
      <c r="DA17" s="598"/>
      <c r="DB17" s="598"/>
      <c r="DC17" s="598"/>
      <c r="DD17" s="604" t="s">
        <v>112</v>
      </c>
      <c r="DE17" s="596"/>
      <c r="DF17" s="596"/>
      <c r="DG17" s="596"/>
      <c r="DH17" s="596"/>
      <c r="DI17" s="596"/>
      <c r="DJ17" s="596"/>
      <c r="DK17" s="596"/>
      <c r="DL17" s="596"/>
      <c r="DM17" s="596"/>
      <c r="DN17" s="596"/>
      <c r="DO17" s="596"/>
      <c r="DP17" s="597"/>
      <c r="DQ17" s="604">
        <v>18307171</v>
      </c>
      <c r="DR17" s="596"/>
      <c r="DS17" s="596"/>
      <c r="DT17" s="596"/>
      <c r="DU17" s="596"/>
      <c r="DV17" s="596"/>
      <c r="DW17" s="596"/>
      <c r="DX17" s="596"/>
      <c r="DY17" s="596"/>
      <c r="DZ17" s="596"/>
      <c r="EA17" s="596"/>
      <c r="EB17" s="596"/>
      <c r="EC17" s="605"/>
    </row>
    <row r="18" spans="2:133" ht="11.25" customHeight="1" x14ac:dyDescent="0.15">
      <c r="B18" s="592" t="s">
        <v>250</v>
      </c>
      <c r="C18" s="593"/>
      <c r="D18" s="593"/>
      <c r="E18" s="593"/>
      <c r="F18" s="593"/>
      <c r="G18" s="593"/>
      <c r="H18" s="593"/>
      <c r="I18" s="593"/>
      <c r="J18" s="593"/>
      <c r="K18" s="593"/>
      <c r="L18" s="593"/>
      <c r="M18" s="593"/>
      <c r="N18" s="593"/>
      <c r="O18" s="593"/>
      <c r="P18" s="593"/>
      <c r="Q18" s="594"/>
      <c r="R18" s="595">
        <v>1071751</v>
      </c>
      <c r="S18" s="596"/>
      <c r="T18" s="596"/>
      <c r="U18" s="596"/>
      <c r="V18" s="596"/>
      <c r="W18" s="596"/>
      <c r="X18" s="596"/>
      <c r="Y18" s="597"/>
      <c r="Z18" s="598">
        <v>0.6</v>
      </c>
      <c r="AA18" s="598"/>
      <c r="AB18" s="598"/>
      <c r="AC18" s="598"/>
      <c r="AD18" s="599" t="s">
        <v>112</v>
      </c>
      <c r="AE18" s="599"/>
      <c r="AF18" s="599"/>
      <c r="AG18" s="599"/>
      <c r="AH18" s="599"/>
      <c r="AI18" s="599"/>
      <c r="AJ18" s="599"/>
      <c r="AK18" s="599"/>
      <c r="AL18" s="600" t="s">
        <v>112</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x14ac:dyDescent="0.15">
      <c r="B19" s="592" t="s">
        <v>253</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v>7720749</v>
      </c>
      <c r="BH19" s="596"/>
      <c r="BI19" s="596"/>
      <c r="BJ19" s="596"/>
      <c r="BK19" s="596"/>
      <c r="BL19" s="596"/>
      <c r="BM19" s="596"/>
      <c r="BN19" s="597"/>
      <c r="BO19" s="598">
        <v>9.9</v>
      </c>
      <c r="BP19" s="598"/>
      <c r="BQ19" s="598"/>
      <c r="BR19" s="598"/>
      <c r="BS19" s="604" t="s">
        <v>112</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15">
      <c r="B20" s="592" t="s">
        <v>256</v>
      </c>
      <c r="C20" s="593"/>
      <c r="D20" s="593"/>
      <c r="E20" s="593"/>
      <c r="F20" s="593"/>
      <c r="G20" s="593"/>
      <c r="H20" s="593"/>
      <c r="I20" s="593"/>
      <c r="J20" s="593"/>
      <c r="K20" s="593"/>
      <c r="L20" s="593"/>
      <c r="M20" s="593"/>
      <c r="N20" s="593"/>
      <c r="O20" s="593"/>
      <c r="P20" s="593"/>
      <c r="Q20" s="594"/>
      <c r="R20" s="595">
        <v>98873731</v>
      </c>
      <c r="S20" s="596"/>
      <c r="T20" s="596"/>
      <c r="U20" s="596"/>
      <c r="V20" s="596"/>
      <c r="W20" s="596"/>
      <c r="X20" s="596"/>
      <c r="Y20" s="597"/>
      <c r="Z20" s="598">
        <v>56.2</v>
      </c>
      <c r="AA20" s="598"/>
      <c r="AB20" s="598"/>
      <c r="AC20" s="598"/>
      <c r="AD20" s="599">
        <v>93162997</v>
      </c>
      <c r="AE20" s="599"/>
      <c r="AF20" s="599"/>
      <c r="AG20" s="599"/>
      <c r="AH20" s="599"/>
      <c r="AI20" s="599"/>
      <c r="AJ20" s="599"/>
      <c r="AK20" s="599"/>
      <c r="AL20" s="600">
        <v>99.4</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v>7720749</v>
      </c>
      <c r="BH20" s="596"/>
      <c r="BI20" s="596"/>
      <c r="BJ20" s="596"/>
      <c r="BK20" s="596"/>
      <c r="BL20" s="596"/>
      <c r="BM20" s="596"/>
      <c r="BN20" s="597"/>
      <c r="BO20" s="598">
        <v>9.9</v>
      </c>
      <c r="BP20" s="598"/>
      <c r="BQ20" s="598"/>
      <c r="BR20" s="598"/>
      <c r="BS20" s="604" t="s">
        <v>112</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170685235</v>
      </c>
      <c r="CS20" s="596"/>
      <c r="CT20" s="596"/>
      <c r="CU20" s="596"/>
      <c r="CV20" s="596"/>
      <c r="CW20" s="596"/>
      <c r="CX20" s="596"/>
      <c r="CY20" s="597"/>
      <c r="CZ20" s="598">
        <v>100</v>
      </c>
      <c r="DA20" s="598"/>
      <c r="DB20" s="598"/>
      <c r="DC20" s="598"/>
      <c r="DD20" s="604">
        <v>23318434</v>
      </c>
      <c r="DE20" s="596"/>
      <c r="DF20" s="596"/>
      <c r="DG20" s="596"/>
      <c r="DH20" s="596"/>
      <c r="DI20" s="596"/>
      <c r="DJ20" s="596"/>
      <c r="DK20" s="596"/>
      <c r="DL20" s="596"/>
      <c r="DM20" s="596"/>
      <c r="DN20" s="596"/>
      <c r="DO20" s="596"/>
      <c r="DP20" s="597"/>
      <c r="DQ20" s="604">
        <v>105765691</v>
      </c>
      <c r="DR20" s="596"/>
      <c r="DS20" s="596"/>
      <c r="DT20" s="596"/>
      <c r="DU20" s="596"/>
      <c r="DV20" s="596"/>
      <c r="DW20" s="596"/>
      <c r="DX20" s="596"/>
      <c r="DY20" s="596"/>
      <c r="DZ20" s="596"/>
      <c r="EA20" s="596"/>
      <c r="EB20" s="596"/>
      <c r="EC20" s="605"/>
    </row>
    <row r="21" spans="2:133" ht="11.25" customHeight="1" x14ac:dyDescent="0.15">
      <c r="B21" s="592" t="s">
        <v>259</v>
      </c>
      <c r="C21" s="593"/>
      <c r="D21" s="593"/>
      <c r="E21" s="593"/>
      <c r="F21" s="593"/>
      <c r="G21" s="593"/>
      <c r="H21" s="593"/>
      <c r="I21" s="593"/>
      <c r="J21" s="593"/>
      <c r="K21" s="593"/>
      <c r="L21" s="593"/>
      <c r="M21" s="593"/>
      <c r="N21" s="593"/>
      <c r="O21" s="593"/>
      <c r="P21" s="593"/>
      <c r="Q21" s="594"/>
      <c r="R21" s="595">
        <v>83062</v>
      </c>
      <c r="S21" s="596"/>
      <c r="T21" s="596"/>
      <c r="U21" s="596"/>
      <c r="V21" s="596"/>
      <c r="W21" s="596"/>
      <c r="X21" s="596"/>
      <c r="Y21" s="597"/>
      <c r="Z21" s="598">
        <v>0</v>
      </c>
      <c r="AA21" s="598"/>
      <c r="AB21" s="598"/>
      <c r="AC21" s="598"/>
      <c r="AD21" s="599">
        <v>83062</v>
      </c>
      <c r="AE21" s="599"/>
      <c r="AF21" s="599"/>
      <c r="AG21" s="599"/>
      <c r="AH21" s="599"/>
      <c r="AI21" s="599"/>
      <c r="AJ21" s="599"/>
      <c r="AK21" s="599"/>
      <c r="AL21" s="600">
        <v>0.1</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v>32827</v>
      </c>
      <c r="BH21" s="596"/>
      <c r="BI21" s="596"/>
      <c r="BJ21" s="596"/>
      <c r="BK21" s="596"/>
      <c r="BL21" s="596"/>
      <c r="BM21" s="596"/>
      <c r="BN21" s="597"/>
      <c r="BO21" s="598">
        <v>0</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261</v>
      </c>
      <c r="C22" s="593"/>
      <c r="D22" s="593"/>
      <c r="E22" s="593"/>
      <c r="F22" s="593"/>
      <c r="G22" s="593"/>
      <c r="H22" s="593"/>
      <c r="I22" s="593"/>
      <c r="J22" s="593"/>
      <c r="K22" s="593"/>
      <c r="L22" s="593"/>
      <c r="M22" s="593"/>
      <c r="N22" s="593"/>
      <c r="O22" s="593"/>
      <c r="P22" s="593"/>
      <c r="Q22" s="594"/>
      <c r="R22" s="595">
        <v>1274523</v>
      </c>
      <c r="S22" s="596"/>
      <c r="T22" s="596"/>
      <c r="U22" s="596"/>
      <c r="V22" s="596"/>
      <c r="W22" s="596"/>
      <c r="X22" s="596"/>
      <c r="Y22" s="597"/>
      <c r="Z22" s="598">
        <v>0.7</v>
      </c>
      <c r="AA22" s="598"/>
      <c r="AB22" s="598"/>
      <c r="AC22" s="598"/>
      <c r="AD22" s="599" t="s">
        <v>112</v>
      </c>
      <c r="AE22" s="599"/>
      <c r="AF22" s="599"/>
      <c r="AG22" s="599"/>
      <c r="AH22" s="599"/>
      <c r="AI22" s="599"/>
      <c r="AJ22" s="599"/>
      <c r="AK22" s="599"/>
      <c r="AL22" s="600" t="s">
        <v>112</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v>3048939</v>
      </c>
      <c r="BH22" s="596"/>
      <c r="BI22" s="596"/>
      <c r="BJ22" s="596"/>
      <c r="BK22" s="596"/>
      <c r="BL22" s="596"/>
      <c r="BM22" s="596"/>
      <c r="BN22" s="597"/>
      <c r="BO22" s="598">
        <v>3.9</v>
      </c>
      <c r="BP22" s="598"/>
      <c r="BQ22" s="598"/>
      <c r="BR22" s="598"/>
      <c r="BS22" s="604" t="s">
        <v>112</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264</v>
      </c>
      <c r="C23" s="593"/>
      <c r="D23" s="593"/>
      <c r="E23" s="593"/>
      <c r="F23" s="593"/>
      <c r="G23" s="593"/>
      <c r="H23" s="593"/>
      <c r="I23" s="593"/>
      <c r="J23" s="593"/>
      <c r="K23" s="593"/>
      <c r="L23" s="593"/>
      <c r="M23" s="593"/>
      <c r="N23" s="593"/>
      <c r="O23" s="593"/>
      <c r="P23" s="593"/>
      <c r="Q23" s="594"/>
      <c r="R23" s="595">
        <v>2854168</v>
      </c>
      <c r="S23" s="596"/>
      <c r="T23" s="596"/>
      <c r="U23" s="596"/>
      <c r="V23" s="596"/>
      <c r="W23" s="596"/>
      <c r="X23" s="596"/>
      <c r="Y23" s="597"/>
      <c r="Z23" s="598">
        <v>1.6</v>
      </c>
      <c r="AA23" s="598"/>
      <c r="AB23" s="598"/>
      <c r="AC23" s="598"/>
      <c r="AD23" s="599">
        <v>185994</v>
      </c>
      <c r="AE23" s="599"/>
      <c r="AF23" s="599"/>
      <c r="AG23" s="599"/>
      <c r="AH23" s="599"/>
      <c r="AI23" s="599"/>
      <c r="AJ23" s="599"/>
      <c r="AK23" s="599"/>
      <c r="AL23" s="600">
        <v>0.2</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v>4638983</v>
      </c>
      <c r="BH23" s="596"/>
      <c r="BI23" s="596"/>
      <c r="BJ23" s="596"/>
      <c r="BK23" s="596"/>
      <c r="BL23" s="596"/>
      <c r="BM23" s="596"/>
      <c r="BN23" s="597"/>
      <c r="BO23" s="598">
        <v>6</v>
      </c>
      <c r="BP23" s="598"/>
      <c r="BQ23" s="598"/>
      <c r="BR23" s="598"/>
      <c r="BS23" s="604" t="s">
        <v>112</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x14ac:dyDescent="0.15">
      <c r="B24" s="592" t="s">
        <v>271</v>
      </c>
      <c r="C24" s="593"/>
      <c r="D24" s="593"/>
      <c r="E24" s="593"/>
      <c r="F24" s="593"/>
      <c r="G24" s="593"/>
      <c r="H24" s="593"/>
      <c r="I24" s="593"/>
      <c r="J24" s="593"/>
      <c r="K24" s="593"/>
      <c r="L24" s="593"/>
      <c r="M24" s="593"/>
      <c r="N24" s="593"/>
      <c r="O24" s="593"/>
      <c r="P24" s="593"/>
      <c r="Q24" s="594"/>
      <c r="R24" s="595">
        <v>828841</v>
      </c>
      <c r="S24" s="596"/>
      <c r="T24" s="596"/>
      <c r="U24" s="596"/>
      <c r="V24" s="596"/>
      <c r="W24" s="596"/>
      <c r="X24" s="596"/>
      <c r="Y24" s="597"/>
      <c r="Z24" s="598">
        <v>0.5</v>
      </c>
      <c r="AA24" s="598"/>
      <c r="AB24" s="598"/>
      <c r="AC24" s="598"/>
      <c r="AD24" s="599" t="s">
        <v>112</v>
      </c>
      <c r="AE24" s="599"/>
      <c r="AF24" s="599"/>
      <c r="AG24" s="599"/>
      <c r="AH24" s="599"/>
      <c r="AI24" s="599"/>
      <c r="AJ24" s="599"/>
      <c r="AK24" s="599"/>
      <c r="AL24" s="600" t="s">
        <v>112</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97150560</v>
      </c>
      <c r="CS24" s="585"/>
      <c r="CT24" s="585"/>
      <c r="CU24" s="585"/>
      <c r="CV24" s="585"/>
      <c r="CW24" s="585"/>
      <c r="CX24" s="585"/>
      <c r="CY24" s="586"/>
      <c r="CZ24" s="622">
        <v>56.9</v>
      </c>
      <c r="DA24" s="623"/>
      <c r="DB24" s="623"/>
      <c r="DC24" s="624"/>
      <c r="DD24" s="621">
        <v>59749261</v>
      </c>
      <c r="DE24" s="585"/>
      <c r="DF24" s="585"/>
      <c r="DG24" s="585"/>
      <c r="DH24" s="585"/>
      <c r="DI24" s="585"/>
      <c r="DJ24" s="585"/>
      <c r="DK24" s="586"/>
      <c r="DL24" s="621">
        <v>59414439</v>
      </c>
      <c r="DM24" s="585"/>
      <c r="DN24" s="585"/>
      <c r="DO24" s="585"/>
      <c r="DP24" s="585"/>
      <c r="DQ24" s="585"/>
      <c r="DR24" s="585"/>
      <c r="DS24" s="585"/>
      <c r="DT24" s="585"/>
      <c r="DU24" s="585"/>
      <c r="DV24" s="586"/>
      <c r="DW24" s="589">
        <v>59.5</v>
      </c>
      <c r="DX24" s="590"/>
      <c r="DY24" s="590"/>
      <c r="DZ24" s="590"/>
      <c r="EA24" s="590"/>
      <c r="EB24" s="590"/>
      <c r="EC24" s="591"/>
    </row>
    <row r="25" spans="2:133" ht="11.25" customHeight="1" x14ac:dyDescent="0.15">
      <c r="B25" s="592" t="s">
        <v>274</v>
      </c>
      <c r="C25" s="593"/>
      <c r="D25" s="593"/>
      <c r="E25" s="593"/>
      <c r="F25" s="593"/>
      <c r="G25" s="593"/>
      <c r="H25" s="593"/>
      <c r="I25" s="593"/>
      <c r="J25" s="593"/>
      <c r="K25" s="593"/>
      <c r="L25" s="593"/>
      <c r="M25" s="593"/>
      <c r="N25" s="593"/>
      <c r="O25" s="593"/>
      <c r="P25" s="593"/>
      <c r="Q25" s="594"/>
      <c r="R25" s="595">
        <v>33420945</v>
      </c>
      <c r="S25" s="596"/>
      <c r="T25" s="596"/>
      <c r="U25" s="596"/>
      <c r="V25" s="596"/>
      <c r="W25" s="596"/>
      <c r="X25" s="596"/>
      <c r="Y25" s="597"/>
      <c r="Z25" s="598">
        <v>19</v>
      </c>
      <c r="AA25" s="598"/>
      <c r="AB25" s="598"/>
      <c r="AC25" s="598"/>
      <c r="AD25" s="599" t="s">
        <v>112</v>
      </c>
      <c r="AE25" s="599"/>
      <c r="AF25" s="599"/>
      <c r="AG25" s="599"/>
      <c r="AH25" s="599"/>
      <c r="AI25" s="599"/>
      <c r="AJ25" s="599"/>
      <c r="AK25" s="599"/>
      <c r="AL25" s="600" t="s">
        <v>112</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27329273</v>
      </c>
      <c r="CS25" s="627"/>
      <c r="CT25" s="627"/>
      <c r="CU25" s="627"/>
      <c r="CV25" s="627"/>
      <c r="CW25" s="627"/>
      <c r="CX25" s="627"/>
      <c r="CY25" s="628"/>
      <c r="CZ25" s="629">
        <v>16</v>
      </c>
      <c r="DA25" s="630"/>
      <c r="DB25" s="630"/>
      <c r="DC25" s="631"/>
      <c r="DD25" s="604">
        <v>26400473</v>
      </c>
      <c r="DE25" s="627"/>
      <c r="DF25" s="627"/>
      <c r="DG25" s="627"/>
      <c r="DH25" s="627"/>
      <c r="DI25" s="627"/>
      <c r="DJ25" s="627"/>
      <c r="DK25" s="628"/>
      <c r="DL25" s="604">
        <v>26077002</v>
      </c>
      <c r="DM25" s="627"/>
      <c r="DN25" s="627"/>
      <c r="DO25" s="627"/>
      <c r="DP25" s="627"/>
      <c r="DQ25" s="627"/>
      <c r="DR25" s="627"/>
      <c r="DS25" s="627"/>
      <c r="DT25" s="627"/>
      <c r="DU25" s="627"/>
      <c r="DV25" s="628"/>
      <c r="DW25" s="600">
        <v>26.1</v>
      </c>
      <c r="DX25" s="625"/>
      <c r="DY25" s="625"/>
      <c r="DZ25" s="625"/>
      <c r="EA25" s="625"/>
      <c r="EB25" s="625"/>
      <c r="EC25" s="626"/>
    </row>
    <row r="26" spans="2:133" ht="11.25" customHeight="1" x14ac:dyDescent="0.15">
      <c r="B26" s="632" t="s">
        <v>277</v>
      </c>
      <c r="C26" s="633"/>
      <c r="D26" s="633"/>
      <c r="E26" s="633"/>
      <c r="F26" s="633"/>
      <c r="G26" s="633"/>
      <c r="H26" s="633"/>
      <c r="I26" s="633"/>
      <c r="J26" s="633"/>
      <c r="K26" s="633"/>
      <c r="L26" s="633"/>
      <c r="M26" s="633"/>
      <c r="N26" s="633"/>
      <c r="O26" s="633"/>
      <c r="P26" s="633"/>
      <c r="Q26" s="634"/>
      <c r="R26" s="595">
        <v>15547</v>
      </c>
      <c r="S26" s="596"/>
      <c r="T26" s="596"/>
      <c r="U26" s="596"/>
      <c r="V26" s="596"/>
      <c r="W26" s="596"/>
      <c r="X26" s="596"/>
      <c r="Y26" s="597"/>
      <c r="Z26" s="598">
        <v>0</v>
      </c>
      <c r="AA26" s="598"/>
      <c r="AB26" s="598"/>
      <c r="AC26" s="598"/>
      <c r="AD26" s="599">
        <v>15547</v>
      </c>
      <c r="AE26" s="599"/>
      <c r="AF26" s="599"/>
      <c r="AG26" s="599"/>
      <c r="AH26" s="599"/>
      <c r="AI26" s="599"/>
      <c r="AJ26" s="599"/>
      <c r="AK26" s="599"/>
      <c r="AL26" s="600">
        <v>0</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18010373</v>
      </c>
      <c r="CS26" s="596"/>
      <c r="CT26" s="596"/>
      <c r="CU26" s="596"/>
      <c r="CV26" s="596"/>
      <c r="CW26" s="596"/>
      <c r="CX26" s="596"/>
      <c r="CY26" s="597"/>
      <c r="CZ26" s="629">
        <v>10.6</v>
      </c>
      <c r="DA26" s="630"/>
      <c r="DB26" s="630"/>
      <c r="DC26" s="631"/>
      <c r="DD26" s="604">
        <v>17274986</v>
      </c>
      <c r="DE26" s="596"/>
      <c r="DF26" s="596"/>
      <c r="DG26" s="596"/>
      <c r="DH26" s="596"/>
      <c r="DI26" s="596"/>
      <c r="DJ26" s="596"/>
      <c r="DK26" s="597"/>
      <c r="DL26" s="604" t="s">
        <v>216</v>
      </c>
      <c r="DM26" s="596"/>
      <c r="DN26" s="596"/>
      <c r="DO26" s="596"/>
      <c r="DP26" s="596"/>
      <c r="DQ26" s="596"/>
      <c r="DR26" s="596"/>
      <c r="DS26" s="596"/>
      <c r="DT26" s="596"/>
      <c r="DU26" s="596"/>
      <c r="DV26" s="597"/>
      <c r="DW26" s="600" t="s">
        <v>216</v>
      </c>
      <c r="DX26" s="625"/>
      <c r="DY26" s="625"/>
      <c r="DZ26" s="625"/>
      <c r="EA26" s="625"/>
      <c r="EB26" s="625"/>
      <c r="EC26" s="626"/>
    </row>
    <row r="27" spans="2:133" ht="11.25" customHeight="1" x14ac:dyDescent="0.15">
      <c r="B27" s="592" t="s">
        <v>280</v>
      </c>
      <c r="C27" s="593"/>
      <c r="D27" s="593"/>
      <c r="E27" s="593"/>
      <c r="F27" s="593"/>
      <c r="G27" s="593"/>
      <c r="H27" s="593"/>
      <c r="I27" s="593"/>
      <c r="J27" s="593"/>
      <c r="K27" s="593"/>
      <c r="L27" s="593"/>
      <c r="M27" s="593"/>
      <c r="N27" s="593"/>
      <c r="O27" s="593"/>
      <c r="P27" s="593"/>
      <c r="Q27" s="594"/>
      <c r="R27" s="595">
        <v>10444681</v>
      </c>
      <c r="S27" s="596"/>
      <c r="T27" s="596"/>
      <c r="U27" s="596"/>
      <c r="V27" s="596"/>
      <c r="W27" s="596"/>
      <c r="X27" s="596"/>
      <c r="Y27" s="597"/>
      <c r="Z27" s="598">
        <v>5.9</v>
      </c>
      <c r="AA27" s="598"/>
      <c r="AB27" s="598"/>
      <c r="AC27" s="598"/>
      <c r="AD27" s="599" t="s">
        <v>112</v>
      </c>
      <c r="AE27" s="599"/>
      <c r="AF27" s="599"/>
      <c r="AG27" s="599"/>
      <c r="AH27" s="599"/>
      <c r="AI27" s="599"/>
      <c r="AJ27" s="599"/>
      <c r="AK27" s="599"/>
      <c r="AL27" s="600" t="s">
        <v>112</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77857300</v>
      </c>
      <c r="BH27" s="596"/>
      <c r="BI27" s="596"/>
      <c r="BJ27" s="596"/>
      <c r="BK27" s="596"/>
      <c r="BL27" s="596"/>
      <c r="BM27" s="596"/>
      <c r="BN27" s="597"/>
      <c r="BO27" s="598">
        <v>100</v>
      </c>
      <c r="BP27" s="598"/>
      <c r="BQ27" s="598"/>
      <c r="BR27" s="598"/>
      <c r="BS27" s="604">
        <v>874157</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50475620</v>
      </c>
      <c r="CS27" s="627"/>
      <c r="CT27" s="627"/>
      <c r="CU27" s="627"/>
      <c r="CV27" s="627"/>
      <c r="CW27" s="627"/>
      <c r="CX27" s="627"/>
      <c r="CY27" s="628"/>
      <c r="CZ27" s="629">
        <v>29.6</v>
      </c>
      <c r="DA27" s="630"/>
      <c r="DB27" s="630"/>
      <c r="DC27" s="631"/>
      <c r="DD27" s="604">
        <v>15041623</v>
      </c>
      <c r="DE27" s="627"/>
      <c r="DF27" s="627"/>
      <c r="DG27" s="627"/>
      <c r="DH27" s="627"/>
      <c r="DI27" s="627"/>
      <c r="DJ27" s="627"/>
      <c r="DK27" s="628"/>
      <c r="DL27" s="604">
        <v>15030272</v>
      </c>
      <c r="DM27" s="627"/>
      <c r="DN27" s="627"/>
      <c r="DO27" s="627"/>
      <c r="DP27" s="627"/>
      <c r="DQ27" s="627"/>
      <c r="DR27" s="627"/>
      <c r="DS27" s="627"/>
      <c r="DT27" s="627"/>
      <c r="DU27" s="627"/>
      <c r="DV27" s="628"/>
      <c r="DW27" s="600">
        <v>15.1</v>
      </c>
      <c r="DX27" s="625"/>
      <c r="DY27" s="625"/>
      <c r="DZ27" s="625"/>
      <c r="EA27" s="625"/>
      <c r="EB27" s="625"/>
      <c r="EC27" s="626"/>
    </row>
    <row r="28" spans="2:133" ht="11.25" customHeight="1" x14ac:dyDescent="0.15">
      <c r="B28" s="592" t="s">
        <v>283</v>
      </c>
      <c r="C28" s="593"/>
      <c r="D28" s="593"/>
      <c r="E28" s="593"/>
      <c r="F28" s="593"/>
      <c r="G28" s="593"/>
      <c r="H28" s="593"/>
      <c r="I28" s="593"/>
      <c r="J28" s="593"/>
      <c r="K28" s="593"/>
      <c r="L28" s="593"/>
      <c r="M28" s="593"/>
      <c r="N28" s="593"/>
      <c r="O28" s="593"/>
      <c r="P28" s="593"/>
      <c r="Q28" s="594"/>
      <c r="R28" s="595">
        <v>478332</v>
      </c>
      <c r="S28" s="596"/>
      <c r="T28" s="596"/>
      <c r="U28" s="596"/>
      <c r="V28" s="596"/>
      <c r="W28" s="596"/>
      <c r="X28" s="596"/>
      <c r="Y28" s="597"/>
      <c r="Z28" s="598">
        <v>0.3</v>
      </c>
      <c r="AA28" s="598"/>
      <c r="AB28" s="598"/>
      <c r="AC28" s="598"/>
      <c r="AD28" s="599" t="s">
        <v>112</v>
      </c>
      <c r="AE28" s="599"/>
      <c r="AF28" s="599"/>
      <c r="AG28" s="599"/>
      <c r="AH28" s="599"/>
      <c r="AI28" s="599"/>
      <c r="AJ28" s="599"/>
      <c r="AK28" s="599"/>
      <c r="AL28" s="600" t="s">
        <v>112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19345667</v>
      </c>
      <c r="CS28" s="596"/>
      <c r="CT28" s="596"/>
      <c r="CU28" s="596"/>
      <c r="CV28" s="596"/>
      <c r="CW28" s="596"/>
      <c r="CX28" s="596"/>
      <c r="CY28" s="597"/>
      <c r="CZ28" s="629">
        <v>11.3</v>
      </c>
      <c r="DA28" s="630"/>
      <c r="DB28" s="630"/>
      <c r="DC28" s="631"/>
      <c r="DD28" s="604">
        <v>18307165</v>
      </c>
      <c r="DE28" s="596"/>
      <c r="DF28" s="596"/>
      <c r="DG28" s="596"/>
      <c r="DH28" s="596"/>
      <c r="DI28" s="596"/>
      <c r="DJ28" s="596"/>
      <c r="DK28" s="597"/>
      <c r="DL28" s="604">
        <v>18307165</v>
      </c>
      <c r="DM28" s="596"/>
      <c r="DN28" s="596"/>
      <c r="DO28" s="596"/>
      <c r="DP28" s="596"/>
      <c r="DQ28" s="596"/>
      <c r="DR28" s="596"/>
      <c r="DS28" s="596"/>
      <c r="DT28" s="596"/>
      <c r="DU28" s="596"/>
      <c r="DV28" s="597"/>
      <c r="DW28" s="600">
        <v>18.3</v>
      </c>
      <c r="DX28" s="625"/>
      <c r="DY28" s="625"/>
      <c r="DZ28" s="625"/>
      <c r="EA28" s="625"/>
      <c r="EB28" s="625"/>
      <c r="EC28" s="626"/>
    </row>
    <row r="29" spans="2:133" ht="11.25" customHeight="1" x14ac:dyDescent="0.15">
      <c r="B29" s="592" t="s">
        <v>285</v>
      </c>
      <c r="C29" s="593"/>
      <c r="D29" s="593"/>
      <c r="E29" s="593"/>
      <c r="F29" s="593"/>
      <c r="G29" s="593"/>
      <c r="H29" s="593"/>
      <c r="I29" s="593"/>
      <c r="J29" s="593"/>
      <c r="K29" s="593"/>
      <c r="L29" s="593"/>
      <c r="M29" s="593"/>
      <c r="N29" s="593"/>
      <c r="O29" s="593"/>
      <c r="P29" s="593"/>
      <c r="Q29" s="594"/>
      <c r="R29" s="595">
        <v>197086</v>
      </c>
      <c r="S29" s="596"/>
      <c r="T29" s="596"/>
      <c r="U29" s="596"/>
      <c r="V29" s="596"/>
      <c r="W29" s="596"/>
      <c r="X29" s="596"/>
      <c r="Y29" s="597"/>
      <c r="Z29" s="598">
        <v>0.1</v>
      </c>
      <c r="AA29" s="598"/>
      <c r="AB29" s="598"/>
      <c r="AC29" s="598"/>
      <c r="AD29" s="599" t="s">
        <v>112</v>
      </c>
      <c r="AE29" s="599"/>
      <c r="AF29" s="599"/>
      <c r="AG29" s="599"/>
      <c r="AH29" s="599"/>
      <c r="AI29" s="599"/>
      <c r="AJ29" s="599"/>
      <c r="AK29" s="599"/>
      <c r="AL29" s="600" t="s">
        <v>112</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58</v>
      </c>
      <c r="CG29" s="610"/>
      <c r="CH29" s="610"/>
      <c r="CI29" s="610"/>
      <c r="CJ29" s="610"/>
      <c r="CK29" s="610"/>
      <c r="CL29" s="610"/>
      <c r="CM29" s="610"/>
      <c r="CN29" s="610"/>
      <c r="CO29" s="610"/>
      <c r="CP29" s="610"/>
      <c r="CQ29" s="611"/>
      <c r="CR29" s="595">
        <v>19345139</v>
      </c>
      <c r="CS29" s="627"/>
      <c r="CT29" s="627"/>
      <c r="CU29" s="627"/>
      <c r="CV29" s="627"/>
      <c r="CW29" s="627"/>
      <c r="CX29" s="627"/>
      <c r="CY29" s="628"/>
      <c r="CZ29" s="629">
        <v>11.3</v>
      </c>
      <c r="DA29" s="630"/>
      <c r="DB29" s="630"/>
      <c r="DC29" s="631"/>
      <c r="DD29" s="604">
        <v>18306637</v>
      </c>
      <c r="DE29" s="627"/>
      <c r="DF29" s="627"/>
      <c r="DG29" s="627"/>
      <c r="DH29" s="627"/>
      <c r="DI29" s="627"/>
      <c r="DJ29" s="627"/>
      <c r="DK29" s="628"/>
      <c r="DL29" s="604">
        <v>18306637</v>
      </c>
      <c r="DM29" s="627"/>
      <c r="DN29" s="627"/>
      <c r="DO29" s="627"/>
      <c r="DP29" s="627"/>
      <c r="DQ29" s="627"/>
      <c r="DR29" s="627"/>
      <c r="DS29" s="627"/>
      <c r="DT29" s="627"/>
      <c r="DU29" s="627"/>
      <c r="DV29" s="628"/>
      <c r="DW29" s="600">
        <v>18.3</v>
      </c>
      <c r="DX29" s="625"/>
      <c r="DY29" s="625"/>
      <c r="DZ29" s="625"/>
      <c r="EA29" s="625"/>
      <c r="EB29" s="625"/>
      <c r="EC29" s="626"/>
    </row>
    <row r="30" spans="2:133" ht="11.25" customHeight="1" x14ac:dyDescent="0.15">
      <c r="B30" s="592" t="s">
        <v>289</v>
      </c>
      <c r="C30" s="593"/>
      <c r="D30" s="593"/>
      <c r="E30" s="593"/>
      <c r="F30" s="593"/>
      <c r="G30" s="593"/>
      <c r="H30" s="593"/>
      <c r="I30" s="593"/>
      <c r="J30" s="593"/>
      <c r="K30" s="593"/>
      <c r="L30" s="593"/>
      <c r="M30" s="593"/>
      <c r="N30" s="593"/>
      <c r="O30" s="593"/>
      <c r="P30" s="593"/>
      <c r="Q30" s="594"/>
      <c r="R30" s="595">
        <v>33660</v>
      </c>
      <c r="S30" s="596"/>
      <c r="T30" s="596"/>
      <c r="U30" s="596"/>
      <c r="V30" s="596"/>
      <c r="W30" s="596"/>
      <c r="X30" s="596"/>
      <c r="Y30" s="597"/>
      <c r="Z30" s="598">
        <v>0</v>
      </c>
      <c r="AA30" s="598"/>
      <c r="AB30" s="598"/>
      <c r="AC30" s="598"/>
      <c r="AD30" s="599" t="s">
        <v>112</v>
      </c>
      <c r="AE30" s="599"/>
      <c r="AF30" s="599"/>
      <c r="AG30" s="599"/>
      <c r="AH30" s="599"/>
      <c r="AI30" s="599"/>
      <c r="AJ30" s="599"/>
      <c r="AK30" s="599"/>
      <c r="AL30" s="600" t="s">
        <v>112</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99.8</v>
      </c>
      <c r="BH30" s="654"/>
      <c r="BI30" s="654"/>
      <c r="BJ30" s="654"/>
      <c r="BK30" s="654"/>
      <c r="BL30" s="654"/>
      <c r="BM30" s="590">
        <v>99</v>
      </c>
      <c r="BN30" s="654"/>
      <c r="BO30" s="654"/>
      <c r="BP30" s="654"/>
      <c r="BQ30" s="655"/>
      <c r="BR30" s="653">
        <v>99.7</v>
      </c>
      <c r="BS30" s="654"/>
      <c r="BT30" s="654"/>
      <c r="BU30" s="654"/>
      <c r="BV30" s="654"/>
      <c r="BW30" s="654"/>
      <c r="BX30" s="590">
        <v>98.6</v>
      </c>
      <c r="BY30" s="654"/>
      <c r="BZ30" s="654"/>
      <c r="CA30" s="654"/>
      <c r="CB30" s="655"/>
      <c r="CD30" s="658"/>
      <c r="CE30" s="659"/>
      <c r="CF30" s="609" t="s">
        <v>292</v>
      </c>
      <c r="CG30" s="610"/>
      <c r="CH30" s="610"/>
      <c r="CI30" s="610"/>
      <c r="CJ30" s="610"/>
      <c r="CK30" s="610"/>
      <c r="CL30" s="610"/>
      <c r="CM30" s="610"/>
      <c r="CN30" s="610"/>
      <c r="CO30" s="610"/>
      <c r="CP30" s="610"/>
      <c r="CQ30" s="611"/>
      <c r="CR30" s="595">
        <v>17587531</v>
      </c>
      <c r="CS30" s="596"/>
      <c r="CT30" s="596"/>
      <c r="CU30" s="596"/>
      <c r="CV30" s="596"/>
      <c r="CW30" s="596"/>
      <c r="CX30" s="596"/>
      <c r="CY30" s="597"/>
      <c r="CZ30" s="629">
        <v>10.3</v>
      </c>
      <c r="DA30" s="630"/>
      <c r="DB30" s="630"/>
      <c r="DC30" s="631"/>
      <c r="DD30" s="604">
        <v>16570866</v>
      </c>
      <c r="DE30" s="596"/>
      <c r="DF30" s="596"/>
      <c r="DG30" s="596"/>
      <c r="DH30" s="596"/>
      <c r="DI30" s="596"/>
      <c r="DJ30" s="596"/>
      <c r="DK30" s="597"/>
      <c r="DL30" s="604">
        <v>16570866</v>
      </c>
      <c r="DM30" s="596"/>
      <c r="DN30" s="596"/>
      <c r="DO30" s="596"/>
      <c r="DP30" s="596"/>
      <c r="DQ30" s="596"/>
      <c r="DR30" s="596"/>
      <c r="DS30" s="596"/>
      <c r="DT30" s="596"/>
      <c r="DU30" s="596"/>
      <c r="DV30" s="597"/>
      <c r="DW30" s="600">
        <v>16.600000000000001</v>
      </c>
      <c r="DX30" s="625"/>
      <c r="DY30" s="625"/>
      <c r="DZ30" s="625"/>
      <c r="EA30" s="625"/>
      <c r="EB30" s="625"/>
      <c r="EC30" s="626"/>
    </row>
    <row r="31" spans="2:133" ht="11.25" customHeight="1" x14ac:dyDescent="0.15">
      <c r="B31" s="592" t="s">
        <v>293</v>
      </c>
      <c r="C31" s="593"/>
      <c r="D31" s="593"/>
      <c r="E31" s="593"/>
      <c r="F31" s="593"/>
      <c r="G31" s="593"/>
      <c r="H31" s="593"/>
      <c r="I31" s="593"/>
      <c r="J31" s="593"/>
      <c r="K31" s="593"/>
      <c r="L31" s="593"/>
      <c r="M31" s="593"/>
      <c r="N31" s="593"/>
      <c r="O31" s="593"/>
      <c r="P31" s="593"/>
      <c r="Q31" s="594"/>
      <c r="R31" s="595">
        <v>4959758</v>
      </c>
      <c r="S31" s="596"/>
      <c r="T31" s="596"/>
      <c r="U31" s="596"/>
      <c r="V31" s="596"/>
      <c r="W31" s="596"/>
      <c r="X31" s="596"/>
      <c r="Y31" s="597"/>
      <c r="Z31" s="598">
        <v>2.8</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99.7</v>
      </c>
      <c r="BH31" s="627"/>
      <c r="BI31" s="627"/>
      <c r="BJ31" s="627"/>
      <c r="BK31" s="627"/>
      <c r="BL31" s="627"/>
      <c r="BM31" s="601">
        <v>99</v>
      </c>
      <c r="BN31" s="651"/>
      <c r="BO31" s="651"/>
      <c r="BP31" s="651"/>
      <c r="BQ31" s="652"/>
      <c r="BR31" s="650">
        <v>99.5</v>
      </c>
      <c r="BS31" s="627"/>
      <c r="BT31" s="627"/>
      <c r="BU31" s="627"/>
      <c r="BV31" s="627"/>
      <c r="BW31" s="627"/>
      <c r="BX31" s="601">
        <v>98.7</v>
      </c>
      <c r="BY31" s="651"/>
      <c r="BZ31" s="651"/>
      <c r="CA31" s="651"/>
      <c r="CB31" s="652"/>
      <c r="CD31" s="658"/>
      <c r="CE31" s="659"/>
      <c r="CF31" s="609" t="s">
        <v>296</v>
      </c>
      <c r="CG31" s="610"/>
      <c r="CH31" s="610"/>
      <c r="CI31" s="610"/>
      <c r="CJ31" s="610"/>
      <c r="CK31" s="610"/>
      <c r="CL31" s="610"/>
      <c r="CM31" s="610"/>
      <c r="CN31" s="610"/>
      <c r="CO31" s="610"/>
      <c r="CP31" s="610"/>
      <c r="CQ31" s="611"/>
      <c r="CR31" s="595">
        <v>1757608</v>
      </c>
      <c r="CS31" s="627"/>
      <c r="CT31" s="627"/>
      <c r="CU31" s="627"/>
      <c r="CV31" s="627"/>
      <c r="CW31" s="627"/>
      <c r="CX31" s="627"/>
      <c r="CY31" s="628"/>
      <c r="CZ31" s="629">
        <v>1</v>
      </c>
      <c r="DA31" s="630"/>
      <c r="DB31" s="630"/>
      <c r="DC31" s="631"/>
      <c r="DD31" s="604">
        <v>1735771</v>
      </c>
      <c r="DE31" s="627"/>
      <c r="DF31" s="627"/>
      <c r="DG31" s="627"/>
      <c r="DH31" s="627"/>
      <c r="DI31" s="627"/>
      <c r="DJ31" s="627"/>
      <c r="DK31" s="628"/>
      <c r="DL31" s="604">
        <v>1735771</v>
      </c>
      <c r="DM31" s="627"/>
      <c r="DN31" s="627"/>
      <c r="DO31" s="627"/>
      <c r="DP31" s="627"/>
      <c r="DQ31" s="627"/>
      <c r="DR31" s="627"/>
      <c r="DS31" s="627"/>
      <c r="DT31" s="627"/>
      <c r="DU31" s="627"/>
      <c r="DV31" s="628"/>
      <c r="DW31" s="600">
        <v>1.7</v>
      </c>
      <c r="DX31" s="625"/>
      <c r="DY31" s="625"/>
      <c r="DZ31" s="625"/>
      <c r="EA31" s="625"/>
      <c r="EB31" s="625"/>
      <c r="EC31" s="626"/>
    </row>
    <row r="32" spans="2:133" ht="11.25" customHeight="1" x14ac:dyDescent="0.15">
      <c r="B32" s="592" t="s">
        <v>297</v>
      </c>
      <c r="C32" s="593"/>
      <c r="D32" s="593"/>
      <c r="E32" s="593"/>
      <c r="F32" s="593"/>
      <c r="G32" s="593"/>
      <c r="H32" s="593"/>
      <c r="I32" s="593"/>
      <c r="J32" s="593"/>
      <c r="K32" s="593"/>
      <c r="L32" s="593"/>
      <c r="M32" s="593"/>
      <c r="N32" s="593"/>
      <c r="O32" s="593"/>
      <c r="P32" s="593"/>
      <c r="Q32" s="594"/>
      <c r="R32" s="595">
        <v>4988605</v>
      </c>
      <c r="S32" s="596"/>
      <c r="T32" s="596"/>
      <c r="U32" s="596"/>
      <c r="V32" s="596"/>
      <c r="W32" s="596"/>
      <c r="X32" s="596"/>
      <c r="Y32" s="597"/>
      <c r="Z32" s="598">
        <v>2.8</v>
      </c>
      <c r="AA32" s="598"/>
      <c r="AB32" s="598"/>
      <c r="AC32" s="598"/>
      <c r="AD32" s="599">
        <v>285758</v>
      </c>
      <c r="AE32" s="599"/>
      <c r="AF32" s="599"/>
      <c r="AG32" s="599"/>
      <c r="AH32" s="599"/>
      <c r="AI32" s="599"/>
      <c r="AJ32" s="599"/>
      <c r="AK32" s="599"/>
      <c r="AL32" s="600">
        <v>0.3</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99.8</v>
      </c>
      <c r="BH32" s="663"/>
      <c r="BI32" s="663"/>
      <c r="BJ32" s="663"/>
      <c r="BK32" s="663"/>
      <c r="BL32" s="663"/>
      <c r="BM32" s="664">
        <v>99</v>
      </c>
      <c r="BN32" s="663"/>
      <c r="BO32" s="663"/>
      <c r="BP32" s="663"/>
      <c r="BQ32" s="665"/>
      <c r="BR32" s="662">
        <v>99.7</v>
      </c>
      <c r="BS32" s="663"/>
      <c r="BT32" s="663"/>
      <c r="BU32" s="663"/>
      <c r="BV32" s="663"/>
      <c r="BW32" s="663"/>
      <c r="BX32" s="664">
        <v>98.5</v>
      </c>
      <c r="BY32" s="663"/>
      <c r="BZ32" s="663"/>
      <c r="CA32" s="663"/>
      <c r="CB32" s="665"/>
      <c r="CD32" s="660"/>
      <c r="CE32" s="661"/>
      <c r="CF32" s="609" t="s">
        <v>299</v>
      </c>
      <c r="CG32" s="610"/>
      <c r="CH32" s="610"/>
      <c r="CI32" s="610"/>
      <c r="CJ32" s="610"/>
      <c r="CK32" s="610"/>
      <c r="CL32" s="610"/>
      <c r="CM32" s="610"/>
      <c r="CN32" s="610"/>
      <c r="CO32" s="610"/>
      <c r="CP32" s="610"/>
      <c r="CQ32" s="611"/>
      <c r="CR32" s="595">
        <v>528</v>
      </c>
      <c r="CS32" s="596"/>
      <c r="CT32" s="596"/>
      <c r="CU32" s="596"/>
      <c r="CV32" s="596"/>
      <c r="CW32" s="596"/>
      <c r="CX32" s="596"/>
      <c r="CY32" s="597"/>
      <c r="CZ32" s="629">
        <v>0</v>
      </c>
      <c r="DA32" s="630"/>
      <c r="DB32" s="630"/>
      <c r="DC32" s="631"/>
      <c r="DD32" s="604">
        <v>528</v>
      </c>
      <c r="DE32" s="596"/>
      <c r="DF32" s="596"/>
      <c r="DG32" s="596"/>
      <c r="DH32" s="596"/>
      <c r="DI32" s="596"/>
      <c r="DJ32" s="596"/>
      <c r="DK32" s="597"/>
      <c r="DL32" s="604">
        <v>528</v>
      </c>
      <c r="DM32" s="596"/>
      <c r="DN32" s="596"/>
      <c r="DO32" s="596"/>
      <c r="DP32" s="596"/>
      <c r="DQ32" s="596"/>
      <c r="DR32" s="596"/>
      <c r="DS32" s="596"/>
      <c r="DT32" s="596"/>
      <c r="DU32" s="596"/>
      <c r="DV32" s="597"/>
      <c r="DW32" s="600">
        <v>0</v>
      </c>
      <c r="DX32" s="625"/>
      <c r="DY32" s="625"/>
      <c r="DZ32" s="625"/>
      <c r="EA32" s="625"/>
      <c r="EB32" s="625"/>
      <c r="EC32" s="626"/>
    </row>
    <row r="33" spans="2:133" ht="11.25" customHeight="1" x14ac:dyDescent="0.15">
      <c r="B33" s="592" t="s">
        <v>300</v>
      </c>
      <c r="C33" s="593"/>
      <c r="D33" s="593"/>
      <c r="E33" s="593"/>
      <c r="F33" s="593"/>
      <c r="G33" s="593"/>
      <c r="H33" s="593"/>
      <c r="I33" s="593"/>
      <c r="J33" s="593"/>
      <c r="K33" s="593"/>
      <c r="L33" s="593"/>
      <c r="M33" s="593"/>
      <c r="N33" s="593"/>
      <c r="O33" s="593"/>
      <c r="P33" s="593"/>
      <c r="Q33" s="594"/>
      <c r="R33" s="595">
        <v>17349000</v>
      </c>
      <c r="S33" s="596"/>
      <c r="T33" s="596"/>
      <c r="U33" s="596"/>
      <c r="V33" s="596"/>
      <c r="W33" s="596"/>
      <c r="X33" s="596"/>
      <c r="Y33" s="597"/>
      <c r="Z33" s="598">
        <v>9.9</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50096059</v>
      </c>
      <c r="CS33" s="627"/>
      <c r="CT33" s="627"/>
      <c r="CU33" s="627"/>
      <c r="CV33" s="627"/>
      <c r="CW33" s="627"/>
      <c r="CX33" s="627"/>
      <c r="CY33" s="628"/>
      <c r="CZ33" s="629">
        <v>29.3</v>
      </c>
      <c r="DA33" s="630"/>
      <c r="DB33" s="630"/>
      <c r="DC33" s="631"/>
      <c r="DD33" s="604">
        <v>37746029</v>
      </c>
      <c r="DE33" s="627"/>
      <c r="DF33" s="627"/>
      <c r="DG33" s="627"/>
      <c r="DH33" s="627"/>
      <c r="DI33" s="627"/>
      <c r="DJ33" s="627"/>
      <c r="DK33" s="628"/>
      <c r="DL33" s="604">
        <v>32289536</v>
      </c>
      <c r="DM33" s="627"/>
      <c r="DN33" s="627"/>
      <c r="DO33" s="627"/>
      <c r="DP33" s="627"/>
      <c r="DQ33" s="627"/>
      <c r="DR33" s="627"/>
      <c r="DS33" s="627"/>
      <c r="DT33" s="627"/>
      <c r="DU33" s="627"/>
      <c r="DV33" s="628"/>
      <c r="DW33" s="600">
        <v>32.299999999999997</v>
      </c>
      <c r="DX33" s="625"/>
      <c r="DY33" s="625"/>
      <c r="DZ33" s="625"/>
      <c r="EA33" s="625"/>
      <c r="EB33" s="625"/>
      <c r="EC33" s="626"/>
    </row>
    <row r="34" spans="2:133" ht="11.25" customHeight="1" x14ac:dyDescent="0.15">
      <c r="B34" s="592" t="s">
        <v>302</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18067384</v>
      </c>
      <c r="CS34" s="596"/>
      <c r="CT34" s="596"/>
      <c r="CU34" s="596"/>
      <c r="CV34" s="596"/>
      <c r="CW34" s="596"/>
      <c r="CX34" s="596"/>
      <c r="CY34" s="597"/>
      <c r="CZ34" s="629">
        <v>10.6</v>
      </c>
      <c r="DA34" s="630"/>
      <c r="DB34" s="630"/>
      <c r="DC34" s="631"/>
      <c r="DD34" s="604">
        <v>14340023</v>
      </c>
      <c r="DE34" s="596"/>
      <c r="DF34" s="596"/>
      <c r="DG34" s="596"/>
      <c r="DH34" s="596"/>
      <c r="DI34" s="596"/>
      <c r="DJ34" s="596"/>
      <c r="DK34" s="597"/>
      <c r="DL34" s="604">
        <v>13027118</v>
      </c>
      <c r="DM34" s="596"/>
      <c r="DN34" s="596"/>
      <c r="DO34" s="596"/>
      <c r="DP34" s="596"/>
      <c r="DQ34" s="596"/>
      <c r="DR34" s="596"/>
      <c r="DS34" s="596"/>
      <c r="DT34" s="596"/>
      <c r="DU34" s="596"/>
      <c r="DV34" s="597"/>
      <c r="DW34" s="600">
        <v>13</v>
      </c>
      <c r="DX34" s="625"/>
      <c r="DY34" s="625"/>
      <c r="DZ34" s="625"/>
      <c r="EA34" s="625"/>
      <c r="EB34" s="625"/>
      <c r="EC34" s="626"/>
    </row>
    <row r="35" spans="2:133" ht="11.25" customHeight="1" x14ac:dyDescent="0.15">
      <c r="B35" s="592" t="s">
        <v>306</v>
      </c>
      <c r="C35" s="593"/>
      <c r="D35" s="593"/>
      <c r="E35" s="593"/>
      <c r="F35" s="593"/>
      <c r="G35" s="593"/>
      <c r="H35" s="593"/>
      <c r="I35" s="593"/>
      <c r="J35" s="593"/>
      <c r="K35" s="593"/>
      <c r="L35" s="593"/>
      <c r="M35" s="593"/>
      <c r="N35" s="593"/>
      <c r="O35" s="593"/>
      <c r="P35" s="593"/>
      <c r="Q35" s="594"/>
      <c r="R35" s="595">
        <v>6113500</v>
      </c>
      <c r="S35" s="596"/>
      <c r="T35" s="596"/>
      <c r="U35" s="596"/>
      <c r="V35" s="596"/>
      <c r="W35" s="596"/>
      <c r="X35" s="596"/>
      <c r="Y35" s="597"/>
      <c r="Z35" s="598">
        <v>3.5</v>
      </c>
      <c r="AA35" s="598"/>
      <c r="AB35" s="598"/>
      <c r="AC35" s="598"/>
      <c r="AD35" s="599" t="s">
        <v>112</v>
      </c>
      <c r="AE35" s="599"/>
      <c r="AF35" s="599"/>
      <c r="AG35" s="599"/>
      <c r="AH35" s="599"/>
      <c r="AI35" s="599"/>
      <c r="AJ35" s="599"/>
      <c r="AK35" s="599"/>
      <c r="AL35" s="600" t="s">
        <v>112</v>
      </c>
      <c r="AM35" s="601"/>
      <c r="AN35" s="601"/>
      <c r="AO35" s="602"/>
      <c r="AP35" s="188"/>
      <c r="AQ35" s="606" t="s">
        <v>307</v>
      </c>
      <c r="AR35" s="607"/>
      <c r="AS35" s="607"/>
      <c r="AT35" s="607"/>
      <c r="AU35" s="607"/>
      <c r="AV35" s="607"/>
      <c r="AW35" s="607"/>
      <c r="AX35" s="607"/>
      <c r="AY35" s="608"/>
      <c r="AZ35" s="584">
        <v>20033884</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730205</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2077751</v>
      </c>
      <c r="CS35" s="627"/>
      <c r="CT35" s="627"/>
      <c r="CU35" s="627"/>
      <c r="CV35" s="627"/>
      <c r="CW35" s="627"/>
      <c r="CX35" s="627"/>
      <c r="CY35" s="628"/>
      <c r="CZ35" s="629">
        <v>1.2</v>
      </c>
      <c r="DA35" s="630"/>
      <c r="DB35" s="630"/>
      <c r="DC35" s="631"/>
      <c r="DD35" s="604">
        <v>1761688</v>
      </c>
      <c r="DE35" s="627"/>
      <c r="DF35" s="627"/>
      <c r="DG35" s="627"/>
      <c r="DH35" s="627"/>
      <c r="DI35" s="627"/>
      <c r="DJ35" s="627"/>
      <c r="DK35" s="628"/>
      <c r="DL35" s="604">
        <v>1761688</v>
      </c>
      <c r="DM35" s="627"/>
      <c r="DN35" s="627"/>
      <c r="DO35" s="627"/>
      <c r="DP35" s="627"/>
      <c r="DQ35" s="627"/>
      <c r="DR35" s="627"/>
      <c r="DS35" s="627"/>
      <c r="DT35" s="627"/>
      <c r="DU35" s="627"/>
      <c r="DV35" s="628"/>
      <c r="DW35" s="600">
        <v>1.8</v>
      </c>
      <c r="DX35" s="625"/>
      <c r="DY35" s="625"/>
      <c r="DZ35" s="625"/>
      <c r="EA35" s="625"/>
      <c r="EB35" s="625"/>
      <c r="EC35" s="626"/>
    </row>
    <row r="36" spans="2:133" ht="11.25" customHeight="1" x14ac:dyDescent="0.15">
      <c r="B36" s="638" t="s">
        <v>310</v>
      </c>
      <c r="C36" s="639"/>
      <c r="D36" s="639"/>
      <c r="E36" s="639"/>
      <c r="F36" s="639"/>
      <c r="G36" s="639"/>
      <c r="H36" s="639"/>
      <c r="I36" s="639"/>
      <c r="J36" s="639"/>
      <c r="K36" s="639"/>
      <c r="L36" s="639"/>
      <c r="M36" s="639"/>
      <c r="N36" s="639"/>
      <c r="O36" s="639"/>
      <c r="P36" s="639"/>
      <c r="Q36" s="640"/>
      <c r="R36" s="667">
        <v>175801939</v>
      </c>
      <c r="S36" s="668"/>
      <c r="T36" s="668"/>
      <c r="U36" s="668"/>
      <c r="V36" s="668"/>
      <c r="W36" s="668"/>
      <c r="X36" s="668"/>
      <c r="Y36" s="669"/>
      <c r="Z36" s="670">
        <v>100</v>
      </c>
      <c r="AA36" s="670"/>
      <c r="AB36" s="670"/>
      <c r="AC36" s="670"/>
      <c r="AD36" s="671">
        <v>93733358</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4269314</v>
      </c>
      <c r="BA36" s="596"/>
      <c r="BB36" s="596"/>
      <c r="BC36" s="596"/>
      <c r="BD36" s="627"/>
      <c r="BE36" s="627"/>
      <c r="BF36" s="652"/>
      <c r="BG36" s="609" t="s">
        <v>312</v>
      </c>
      <c r="BH36" s="610"/>
      <c r="BI36" s="610"/>
      <c r="BJ36" s="610"/>
      <c r="BK36" s="610"/>
      <c r="BL36" s="610"/>
      <c r="BM36" s="610"/>
      <c r="BN36" s="610"/>
      <c r="BO36" s="610"/>
      <c r="BP36" s="610"/>
      <c r="BQ36" s="610"/>
      <c r="BR36" s="610"/>
      <c r="BS36" s="610"/>
      <c r="BT36" s="610"/>
      <c r="BU36" s="611"/>
      <c r="BV36" s="595">
        <v>-476763</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10528220</v>
      </c>
      <c r="CS36" s="596"/>
      <c r="CT36" s="596"/>
      <c r="CU36" s="596"/>
      <c r="CV36" s="596"/>
      <c r="CW36" s="596"/>
      <c r="CX36" s="596"/>
      <c r="CY36" s="597"/>
      <c r="CZ36" s="629">
        <v>6.2</v>
      </c>
      <c r="DA36" s="630"/>
      <c r="DB36" s="630"/>
      <c r="DC36" s="631"/>
      <c r="DD36" s="604">
        <v>9409854</v>
      </c>
      <c r="DE36" s="596"/>
      <c r="DF36" s="596"/>
      <c r="DG36" s="596"/>
      <c r="DH36" s="596"/>
      <c r="DI36" s="596"/>
      <c r="DJ36" s="596"/>
      <c r="DK36" s="597"/>
      <c r="DL36" s="604">
        <v>6559812</v>
      </c>
      <c r="DM36" s="596"/>
      <c r="DN36" s="596"/>
      <c r="DO36" s="596"/>
      <c r="DP36" s="596"/>
      <c r="DQ36" s="596"/>
      <c r="DR36" s="596"/>
      <c r="DS36" s="596"/>
      <c r="DT36" s="596"/>
      <c r="DU36" s="596"/>
      <c r="DV36" s="597"/>
      <c r="DW36" s="600">
        <v>6.6</v>
      </c>
      <c r="DX36" s="625"/>
      <c r="DY36" s="625"/>
      <c r="DZ36" s="625"/>
      <c r="EA36" s="625"/>
      <c r="EB36" s="625"/>
      <c r="EC36" s="626"/>
    </row>
    <row r="37" spans="2:133" ht="11.25" customHeight="1" x14ac:dyDescent="0.15">
      <c r="AQ37" s="674" t="s">
        <v>314</v>
      </c>
      <c r="AR37" s="675"/>
      <c r="AS37" s="675"/>
      <c r="AT37" s="675"/>
      <c r="AU37" s="675"/>
      <c r="AV37" s="675"/>
      <c r="AW37" s="675"/>
      <c r="AX37" s="675"/>
      <c r="AY37" s="676"/>
      <c r="AZ37" s="595">
        <v>1025729</v>
      </c>
      <c r="BA37" s="596"/>
      <c r="BB37" s="596"/>
      <c r="BC37" s="596"/>
      <c r="BD37" s="627"/>
      <c r="BE37" s="627"/>
      <c r="BF37" s="652"/>
      <c r="BG37" s="609" t="s">
        <v>315</v>
      </c>
      <c r="BH37" s="610"/>
      <c r="BI37" s="610"/>
      <c r="BJ37" s="610"/>
      <c r="BK37" s="610"/>
      <c r="BL37" s="610"/>
      <c r="BM37" s="610"/>
      <c r="BN37" s="610"/>
      <c r="BO37" s="610"/>
      <c r="BP37" s="610"/>
      <c r="BQ37" s="610"/>
      <c r="BR37" s="610"/>
      <c r="BS37" s="610"/>
      <c r="BT37" s="610"/>
      <c r="BU37" s="611"/>
      <c r="BV37" s="595">
        <v>61167</v>
      </c>
      <c r="BW37" s="596"/>
      <c r="BX37" s="596"/>
      <c r="BY37" s="596"/>
      <c r="BZ37" s="596"/>
      <c r="CA37" s="596"/>
      <c r="CB37" s="605"/>
      <c r="CD37" s="609" t="s">
        <v>316</v>
      </c>
      <c r="CE37" s="610"/>
      <c r="CF37" s="610"/>
      <c r="CG37" s="610"/>
      <c r="CH37" s="610"/>
      <c r="CI37" s="610"/>
      <c r="CJ37" s="610"/>
      <c r="CK37" s="610"/>
      <c r="CL37" s="610"/>
      <c r="CM37" s="610"/>
      <c r="CN37" s="610"/>
      <c r="CO37" s="610"/>
      <c r="CP37" s="610"/>
      <c r="CQ37" s="611"/>
      <c r="CR37" s="595">
        <v>100276</v>
      </c>
      <c r="CS37" s="627"/>
      <c r="CT37" s="627"/>
      <c r="CU37" s="627"/>
      <c r="CV37" s="627"/>
      <c r="CW37" s="627"/>
      <c r="CX37" s="627"/>
      <c r="CY37" s="628"/>
      <c r="CZ37" s="629">
        <v>0.1</v>
      </c>
      <c r="DA37" s="630"/>
      <c r="DB37" s="630"/>
      <c r="DC37" s="631"/>
      <c r="DD37" s="604">
        <v>100276</v>
      </c>
      <c r="DE37" s="627"/>
      <c r="DF37" s="627"/>
      <c r="DG37" s="627"/>
      <c r="DH37" s="627"/>
      <c r="DI37" s="627"/>
      <c r="DJ37" s="627"/>
      <c r="DK37" s="628"/>
      <c r="DL37" s="604">
        <v>95029</v>
      </c>
      <c r="DM37" s="627"/>
      <c r="DN37" s="627"/>
      <c r="DO37" s="627"/>
      <c r="DP37" s="627"/>
      <c r="DQ37" s="627"/>
      <c r="DR37" s="627"/>
      <c r="DS37" s="627"/>
      <c r="DT37" s="627"/>
      <c r="DU37" s="627"/>
      <c r="DV37" s="628"/>
      <c r="DW37" s="600">
        <v>0.1</v>
      </c>
      <c r="DX37" s="625"/>
      <c r="DY37" s="625"/>
      <c r="DZ37" s="625"/>
      <c r="EA37" s="625"/>
      <c r="EB37" s="625"/>
      <c r="EC37" s="626"/>
    </row>
    <row r="38" spans="2:133" ht="11.25" customHeight="1" x14ac:dyDescent="0.15">
      <c r="AQ38" s="674" t="s">
        <v>317</v>
      </c>
      <c r="AR38" s="675"/>
      <c r="AS38" s="675"/>
      <c r="AT38" s="675"/>
      <c r="AU38" s="675"/>
      <c r="AV38" s="675"/>
      <c r="AW38" s="675"/>
      <c r="AX38" s="675"/>
      <c r="AY38" s="676"/>
      <c r="AZ38" s="595" t="s">
        <v>318</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97226</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14841762</v>
      </c>
      <c r="CS38" s="596"/>
      <c r="CT38" s="596"/>
      <c r="CU38" s="596"/>
      <c r="CV38" s="596"/>
      <c r="CW38" s="596"/>
      <c r="CX38" s="596"/>
      <c r="CY38" s="597"/>
      <c r="CZ38" s="629">
        <v>8.6999999999999993</v>
      </c>
      <c r="DA38" s="630"/>
      <c r="DB38" s="630"/>
      <c r="DC38" s="631"/>
      <c r="DD38" s="604">
        <v>11974959</v>
      </c>
      <c r="DE38" s="596"/>
      <c r="DF38" s="596"/>
      <c r="DG38" s="596"/>
      <c r="DH38" s="596"/>
      <c r="DI38" s="596"/>
      <c r="DJ38" s="596"/>
      <c r="DK38" s="597"/>
      <c r="DL38" s="604">
        <v>10935388</v>
      </c>
      <c r="DM38" s="596"/>
      <c r="DN38" s="596"/>
      <c r="DO38" s="596"/>
      <c r="DP38" s="596"/>
      <c r="DQ38" s="596"/>
      <c r="DR38" s="596"/>
      <c r="DS38" s="596"/>
      <c r="DT38" s="596"/>
      <c r="DU38" s="596"/>
      <c r="DV38" s="597"/>
      <c r="DW38" s="600">
        <v>11</v>
      </c>
      <c r="DX38" s="625"/>
      <c r="DY38" s="625"/>
      <c r="DZ38" s="625"/>
      <c r="EA38" s="625"/>
      <c r="EB38" s="625"/>
      <c r="EC38" s="626"/>
    </row>
    <row r="39" spans="2:133" ht="11.25" customHeight="1" x14ac:dyDescent="0.15">
      <c r="AQ39" s="674" t="s">
        <v>321</v>
      </c>
      <c r="AR39" s="675"/>
      <c r="AS39" s="675"/>
      <c r="AT39" s="675"/>
      <c r="AU39" s="675"/>
      <c r="AV39" s="675"/>
      <c r="AW39" s="675"/>
      <c r="AX39" s="675"/>
      <c r="AY39" s="676"/>
      <c r="AZ39" s="595" t="s">
        <v>318</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91</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345310</v>
      </c>
      <c r="CS39" s="627"/>
      <c r="CT39" s="627"/>
      <c r="CU39" s="627"/>
      <c r="CV39" s="627"/>
      <c r="CW39" s="627"/>
      <c r="CX39" s="627"/>
      <c r="CY39" s="628"/>
      <c r="CZ39" s="629">
        <v>0.2</v>
      </c>
      <c r="DA39" s="630"/>
      <c r="DB39" s="630"/>
      <c r="DC39" s="631"/>
      <c r="DD39" s="604">
        <v>168073</v>
      </c>
      <c r="DE39" s="627"/>
      <c r="DF39" s="627"/>
      <c r="DG39" s="627"/>
      <c r="DH39" s="627"/>
      <c r="DI39" s="627"/>
      <c r="DJ39" s="627"/>
      <c r="DK39" s="628"/>
      <c r="DL39" s="604" t="s">
        <v>318</v>
      </c>
      <c r="DM39" s="627"/>
      <c r="DN39" s="627"/>
      <c r="DO39" s="627"/>
      <c r="DP39" s="627"/>
      <c r="DQ39" s="627"/>
      <c r="DR39" s="627"/>
      <c r="DS39" s="627"/>
      <c r="DT39" s="627"/>
      <c r="DU39" s="627"/>
      <c r="DV39" s="628"/>
      <c r="DW39" s="600" t="s">
        <v>318</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325</v>
      </c>
      <c r="AR40" s="675"/>
      <c r="AS40" s="675"/>
      <c r="AT40" s="675"/>
      <c r="AU40" s="675"/>
      <c r="AV40" s="675"/>
      <c r="AW40" s="675"/>
      <c r="AX40" s="675"/>
      <c r="AY40" s="676"/>
      <c r="AZ40" s="595">
        <v>4349056</v>
      </c>
      <c r="BA40" s="596"/>
      <c r="BB40" s="596"/>
      <c r="BC40" s="596"/>
      <c r="BD40" s="627"/>
      <c r="BE40" s="627"/>
      <c r="BF40" s="652"/>
      <c r="BG40" s="680"/>
      <c r="BH40" s="681"/>
      <c r="BI40" s="681"/>
      <c r="BJ40" s="681"/>
      <c r="BK40" s="681"/>
      <c r="BL40" s="189"/>
      <c r="BM40" s="610" t="s">
        <v>326</v>
      </c>
      <c r="BN40" s="610"/>
      <c r="BO40" s="610"/>
      <c r="BP40" s="610"/>
      <c r="BQ40" s="610"/>
      <c r="BR40" s="610"/>
      <c r="BS40" s="610"/>
      <c r="BT40" s="610"/>
      <c r="BU40" s="611"/>
      <c r="BV40" s="595">
        <v>128</v>
      </c>
      <c r="BW40" s="596"/>
      <c r="BX40" s="596"/>
      <c r="BY40" s="596"/>
      <c r="BZ40" s="596"/>
      <c r="CA40" s="596"/>
      <c r="CB40" s="605"/>
      <c r="CD40" s="609" t="s">
        <v>327</v>
      </c>
      <c r="CE40" s="610"/>
      <c r="CF40" s="610"/>
      <c r="CG40" s="610"/>
      <c r="CH40" s="610"/>
      <c r="CI40" s="610"/>
      <c r="CJ40" s="610"/>
      <c r="CK40" s="610"/>
      <c r="CL40" s="610"/>
      <c r="CM40" s="610"/>
      <c r="CN40" s="610"/>
      <c r="CO40" s="610"/>
      <c r="CP40" s="610"/>
      <c r="CQ40" s="611"/>
      <c r="CR40" s="595">
        <v>4235632</v>
      </c>
      <c r="CS40" s="596"/>
      <c r="CT40" s="596"/>
      <c r="CU40" s="596"/>
      <c r="CV40" s="596"/>
      <c r="CW40" s="596"/>
      <c r="CX40" s="596"/>
      <c r="CY40" s="597"/>
      <c r="CZ40" s="629">
        <v>2.5</v>
      </c>
      <c r="DA40" s="630"/>
      <c r="DB40" s="630"/>
      <c r="DC40" s="631"/>
      <c r="DD40" s="604">
        <v>91432</v>
      </c>
      <c r="DE40" s="596"/>
      <c r="DF40" s="596"/>
      <c r="DG40" s="596"/>
      <c r="DH40" s="596"/>
      <c r="DI40" s="596"/>
      <c r="DJ40" s="596"/>
      <c r="DK40" s="597"/>
      <c r="DL40" s="604">
        <v>5530</v>
      </c>
      <c r="DM40" s="596"/>
      <c r="DN40" s="596"/>
      <c r="DO40" s="596"/>
      <c r="DP40" s="596"/>
      <c r="DQ40" s="596"/>
      <c r="DR40" s="596"/>
      <c r="DS40" s="596"/>
      <c r="DT40" s="596"/>
      <c r="DU40" s="596"/>
      <c r="DV40" s="597"/>
      <c r="DW40" s="600">
        <v>0</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328</v>
      </c>
      <c r="AR41" s="616"/>
      <c r="AS41" s="616"/>
      <c r="AT41" s="616"/>
      <c r="AU41" s="616"/>
      <c r="AV41" s="616"/>
      <c r="AW41" s="616"/>
      <c r="AX41" s="616"/>
      <c r="AY41" s="617"/>
      <c r="AZ41" s="667">
        <v>10389785</v>
      </c>
      <c r="BA41" s="668"/>
      <c r="BB41" s="668"/>
      <c r="BC41" s="668"/>
      <c r="BD41" s="663"/>
      <c r="BE41" s="663"/>
      <c r="BF41" s="665"/>
      <c r="BG41" s="682"/>
      <c r="BH41" s="683"/>
      <c r="BI41" s="683"/>
      <c r="BJ41" s="683"/>
      <c r="BK41" s="683"/>
      <c r="BL41" s="191"/>
      <c r="BM41" s="616" t="s">
        <v>329</v>
      </c>
      <c r="BN41" s="616"/>
      <c r="BO41" s="616"/>
      <c r="BP41" s="616"/>
      <c r="BQ41" s="616"/>
      <c r="BR41" s="616"/>
      <c r="BS41" s="616"/>
      <c r="BT41" s="616"/>
      <c r="BU41" s="617"/>
      <c r="BV41" s="667">
        <v>369</v>
      </c>
      <c r="BW41" s="668"/>
      <c r="BX41" s="668"/>
      <c r="BY41" s="668"/>
      <c r="BZ41" s="668"/>
      <c r="CA41" s="668"/>
      <c r="CB41" s="677"/>
      <c r="CD41" s="609" t="s">
        <v>330</v>
      </c>
      <c r="CE41" s="610"/>
      <c r="CF41" s="610"/>
      <c r="CG41" s="610"/>
      <c r="CH41" s="610"/>
      <c r="CI41" s="610"/>
      <c r="CJ41" s="610"/>
      <c r="CK41" s="610"/>
      <c r="CL41" s="610"/>
      <c r="CM41" s="610"/>
      <c r="CN41" s="610"/>
      <c r="CO41" s="610"/>
      <c r="CP41" s="610"/>
      <c r="CQ41" s="611"/>
      <c r="CR41" s="595" t="s">
        <v>331</v>
      </c>
      <c r="CS41" s="627"/>
      <c r="CT41" s="627"/>
      <c r="CU41" s="627"/>
      <c r="CV41" s="627"/>
      <c r="CW41" s="627"/>
      <c r="CX41" s="627"/>
      <c r="CY41" s="628"/>
      <c r="CZ41" s="629" t="s">
        <v>331</v>
      </c>
      <c r="DA41" s="630"/>
      <c r="DB41" s="630"/>
      <c r="DC41" s="631"/>
      <c r="DD41" s="604" t="s">
        <v>331</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23438616</v>
      </c>
      <c r="CS42" s="596"/>
      <c r="CT42" s="596"/>
      <c r="CU42" s="596"/>
      <c r="CV42" s="596"/>
      <c r="CW42" s="596"/>
      <c r="CX42" s="596"/>
      <c r="CY42" s="597"/>
      <c r="CZ42" s="629">
        <v>13.7</v>
      </c>
      <c r="DA42" s="678"/>
      <c r="DB42" s="678"/>
      <c r="DC42" s="679"/>
      <c r="DD42" s="604">
        <v>8270401</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410933</v>
      </c>
      <c r="CS43" s="627"/>
      <c r="CT43" s="627"/>
      <c r="CU43" s="627"/>
      <c r="CV43" s="627"/>
      <c r="CW43" s="627"/>
      <c r="CX43" s="627"/>
      <c r="CY43" s="628"/>
      <c r="CZ43" s="629">
        <v>0.2</v>
      </c>
      <c r="DA43" s="630"/>
      <c r="DB43" s="630"/>
      <c r="DC43" s="631"/>
      <c r="DD43" s="604">
        <v>410933</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336</v>
      </c>
      <c r="CD44" s="701" t="s">
        <v>288</v>
      </c>
      <c r="CE44" s="702"/>
      <c r="CF44" s="592" t="s">
        <v>337</v>
      </c>
      <c r="CG44" s="593"/>
      <c r="CH44" s="593"/>
      <c r="CI44" s="593"/>
      <c r="CJ44" s="593"/>
      <c r="CK44" s="593"/>
      <c r="CL44" s="593"/>
      <c r="CM44" s="593"/>
      <c r="CN44" s="593"/>
      <c r="CO44" s="593"/>
      <c r="CP44" s="593"/>
      <c r="CQ44" s="594"/>
      <c r="CR44" s="595">
        <v>23318434</v>
      </c>
      <c r="CS44" s="596"/>
      <c r="CT44" s="596"/>
      <c r="CU44" s="596"/>
      <c r="CV44" s="596"/>
      <c r="CW44" s="596"/>
      <c r="CX44" s="596"/>
      <c r="CY44" s="597"/>
      <c r="CZ44" s="629">
        <v>13.7</v>
      </c>
      <c r="DA44" s="678"/>
      <c r="DB44" s="678"/>
      <c r="DC44" s="679"/>
      <c r="DD44" s="604">
        <v>8205758</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338</v>
      </c>
      <c r="CG45" s="593"/>
      <c r="CH45" s="593"/>
      <c r="CI45" s="593"/>
      <c r="CJ45" s="593"/>
      <c r="CK45" s="593"/>
      <c r="CL45" s="593"/>
      <c r="CM45" s="593"/>
      <c r="CN45" s="593"/>
      <c r="CO45" s="593"/>
      <c r="CP45" s="593"/>
      <c r="CQ45" s="594"/>
      <c r="CR45" s="595">
        <v>7133117</v>
      </c>
      <c r="CS45" s="627"/>
      <c r="CT45" s="627"/>
      <c r="CU45" s="627"/>
      <c r="CV45" s="627"/>
      <c r="CW45" s="627"/>
      <c r="CX45" s="627"/>
      <c r="CY45" s="628"/>
      <c r="CZ45" s="629">
        <v>4.2</v>
      </c>
      <c r="DA45" s="630"/>
      <c r="DB45" s="630"/>
      <c r="DC45" s="631"/>
      <c r="DD45" s="604">
        <v>629728</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339</v>
      </c>
      <c r="CG46" s="593"/>
      <c r="CH46" s="593"/>
      <c r="CI46" s="593"/>
      <c r="CJ46" s="593"/>
      <c r="CK46" s="593"/>
      <c r="CL46" s="593"/>
      <c r="CM46" s="593"/>
      <c r="CN46" s="593"/>
      <c r="CO46" s="593"/>
      <c r="CP46" s="593"/>
      <c r="CQ46" s="594"/>
      <c r="CR46" s="595">
        <v>14972467</v>
      </c>
      <c r="CS46" s="596"/>
      <c r="CT46" s="596"/>
      <c r="CU46" s="596"/>
      <c r="CV46" s="596"/>
      <c r="CW46" s="596"/>
      <c r="CX46" s="596"/>
      <c r="CY46" s="597"/>
      <c r="CZ46" s="629">
        <v>8.8000000000000007</v>
      </c>
      <c r="DA46" s="678"/>
      <c r="DB46" s="678"/>
      <c r="DC46" s="679"/>
      <c r="DD46" s="604">
        <v>7413069</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340</v>
      </c>
      <c r="CG47" s="593"/>
      <c r="CH47" s="593"/>
      <c r="CI47" s="593"/>
      <c r="CJ47" s="593"/>
      <c r="CK47" s="593"/>
      <c r="CL47" s="593"/>
      <c r="CM47" s="593"/>
      <c r="CN47" s="593"/>
      <c r="CO47" s="593"/>
      <c r="CP47" s="593"/>
      <c r="CQ47" s="594"/>
      <c r="CR47" s="595">
        <v>120182</v>
      </c>
      <c r="CS47" s="627"/>
      <c r="CT47" s="627"/>
      <c r="CU47" s="627"/>
      <c r="CV47" s="627"/>
      <c r="CW47" s="627"/>
      <c r="CX47" s="627"/>
      <c r="CY47" s="628"/>
      <c r="CZ47" s="629">
        <v>0.1</v>
      </c>
      <c r="DA47" s="630"/>
      <c r="DB47" s="630"/>
      <c r="DC47" s="631"/>
      <c r="DD47" s="604">
        <v>64643</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341</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342</v>
      </c>
      <c r="CE49" s="639"/>
      <c r="CF49" s="639"/>
      <c r="CG49" s="639"/>
      <c r="CH49" s="639"/>
      <c r="CI49" s="639"/>
      <c r="CJ49" s="639"/>
      <c r="CK49" s="639"/>
      <c r="CL49" s="639"/>
      <c r="CM49" s="639"/>
      <c r="CN49" s="639"/>
      <c r="CO49" s="639"/>
      <c r="CP49" s="639"/>
      <c r="CQ49" s="640"/>
      <c r="CR49" s="667">
        <v>170685235</v>
      </c>
      <c r="CS49" s="663"/>
      <c r="CT49" s="663"/>
      <c r="CU49" s="663"/>
      <c r="CV49" s="663"/>
      <c r="CW49" s="663"/>
      <c r="CX49" s="663"/>
      <c r="CY49" s="690"/>
      <c r="CZ49" s="691">
        <v>100</v>
      </c>
      <c r="DA49" s="692"/>
      <c r="DB49" s="692"/>
      <c r="DC49" s="693"/>
      <c r="DD49" s="694">
        <v>105765691</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365</v>
      </c>
      <c r="C7" s="722"/>
      <c r="D7" s="722"/>
      <c r="E7" s="722"/>
      <c r="F7" s="722"/>
      <c r="G7" s="722"/>
      <c r="H7" s="722"/>
      <c r="I7" s="722"/>
      <c r="J7" s="722"/>
      <c r="K7" s="722"/>
      <c r="L7" s="722"/>
      <c r="M7" s="722"/>
      <c r="N7" s="722"/>
      <c r="O7" s="722"/>
      <c r="P7" s="723"/>
      <c r="Q7" s="724">
        <v>175653</v>
      </c>
      <c r="R7" s="725"/>
      <c r="S7" s="725"/>
      <c r="T7" s="725"/>
      <c r="U7" s="725"/>
      <c r="V7" s="725">
        <v>170655</v>
      </c>
      <c r="W7" s="725"/>
      <c r="X7" s="725"/>
      <c r="Y7" s="725"/>
      <c r="Z7" s="725"/>
      <c r="AA7" s="725">
        <v>4998</v>
      </c>
      <c r="AB7" s="725"/>
      <c r="AC7" s="725"/>
      <c r="AD7" s="725"/>
      <c r="AE7" s="726"/>
      <c r="AF7" s="727">
        <v>4537</v>
      </c>
      <c r="AG7" s="728"/>
      <c r="AH7" s="728"/>
      <c r="AI7" s="728"/>
      <c r="AJ7" s="729"/>
      <c r="AK7" s="764">
        <v>43</v>
      </c>
      <c r="AL7" s="765"/>
      <c r="AM7" s="765"/>
      <c r="AN7" s="765"/>
      <c r="AO7" s="765"/>
      <c r="AP7" s="765">
        <v>177060</v>
      </c>
      <c r="AQ7" s="765"/>
      <c r="AR7" s="765"/>
      <c r="AS7" s="765"/>
      <c r="AT7" s="765"/>
      <c r="AU7" s="766" t="s">
        <v>558</v>
      </c>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537</v>
      </c>
      <c r="BT7" s="769"/>
      <c r="BU7" s="769"/>
      <c r="BV7" s="769"/>
      <c r="BW7" s="769"/>
      <c r="BX7" s="769"/>
      <c r="BY7" s="769"/>
      <c r="BZ7" s="769"/>
      <c r="CA7" s="769"/>
      <c r="CB7" s="769"/>
      <c r="CC7" s="769"/>
      <c r="CD7" s="769"/>
      <c r="CE7" s="769"/>
      <c r="CF7" s="769"/>
      <c r="CG7" s="770"/>
      <c r="CH7" s="761">
        <v>23</v>
      </c>
      <c r="CI7" s="762"/>
      <c r="CJ7" s="762"/>
      <c r="CK7" s="762"/>
      <c r="CL7" s="763"/>
      <c r="CM7" s="761">
        <v>240</v>
      </c>
      <c r="CN7" s="762"/>
      <c r="CO7" s="762"/>
      <c r="CP7" s="762"/>
      <c r="CQ7" s="763"/>
      <c r="CR7" s="761">
        <v>28</v>
      </c>
      <c r="CS7" s="762"/>
      <c r="CT7" s="762"/>
      <c r="CU7" s="762"/>
      <c r="CV7" s="763"/>
      <c r="CW7" s="761">
        <v>8</v>
      </c>
      <c r="CX7" s="762"/>
      <c r="CY7" s="762"/>
      <c r="CZ7" s="762"/>
      <c r="DA7" s="763"/>
      <c r="DB7" s="761" t="s">
        <v>544</v>
      </c>
      <c r="DC7" s="762"/>
      <c r="DD7" s="762"/>
      <c r="DE7" s="762"/>
      <c r="DF7" s="763"/>
      <c r="DG7" s="761" t="s">
        <v>544</v>
      </c>
      <c r="DH7" s="762"/>
      <c r="DI7" s="762"/>
      <c r="DJ7" s="762"/>
      <c r="DK7" s="763"/>
      <c r="DL7" s="761" t="s">
        <v>544</v>
      </c>
      <c r="DM7" s="762"/>
      <c r="DN7" s="762"/>
      <c r="DO7" s="762"/>
      <c r="DP7" s="763"/>
      <c r="DQ7" s="761" t="s">
        <v>544</v>
      </c>
      <c r="DR7" s="762"/>
      <c r="DS7" s="762"/>
      <c r="DT7" s="762"/>
      <c r="DU7" s="763"/>
      <c r="DV7" s="742"/>
      <c r="DW7" s="743"/>
      <c r="DX7" s="743"/>
      <c r="DY7" s="743"/>
      <c r="DZ7" s="744"/>
      <c r="EA7" s="207"/>
    </row>
    <row r="8" spans="1:131" s="208" customFormat="1" ht="26.25" customHeight="1" x14ac:dyDescent="0.15">
      <c r="A8" s="214">
        <v>2</v>
      </c>
      <c r="B8" s="745" t="s">
        <v>366</v>
      </c>
      <c r="C8" s="746"/>
      <c r="D8" s="746"/>
      <c r="E8" s="746"/>
      <c r="F8" s="746"/>
      <c r="G8" s="746"/>
      <c r="H8" s="746"/>
      <c r="I8" s="746"/>
      <c r="J8" s="746"/>
      <c r="K8" s="746"/>
      <c r="L8" s="746"/>
      <c r="M8" s="746"/>
      <c r="N8" s="746"/>
      <c r="O8" s="746"/>
      <c r="P8" s="747"/>
      <c r="Q8" s="748">
        <v>1924</v>
      </c>
      <c r="R8" s="749"/>
      <c r="S8" s="749"/>
      <c r="T8" s="749"/>
      <c r="U8" s="749"/>
      <c r="V8" s="749">
        <v>1924</v>
      </c>
      <c r="W8" s="749"/>
      <c r="X8" s="749"/>
      <c r="Y8" s="749"/>
      <c r="Z8" s="749"/>
      <c r="AA8" s="749" t="s">
        <v>547</v>
      </c>
      <c r="AB8" s="749"/>
      <c r="AC8" s="749"/>
      <c r="AD8" s="749"/>
      <c r="AE8" s="750"/>
      <c r="AF8" s="751" t="s">
        <v>112</v>
      </c>
      <c r="AG8" s="752"/>
      <c r="AH8" s="752"/>
      <c r="AI8" s="752"/>
      <c r="AJ8" s="753"/>
      <c r="AK8" s="754" t="s">
        <v>546</v>
      </c>
      <c r="AL8" s="755"/>
      <c r="AM8" s="755"/>
      <c r="AN8" s="755"/>
      <c r="AO8" s="755"/>
      <c r="AP8" s="755" t="s">
        <v>548</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538</v>
      </c>
      <c r="BT8" s="759"/>
      <c r="BU8" s="759"/>
      <c r="BV8" s="759"/>
      <c r="BW8" s="759"/>
      <c r="BX8" s="759"/>
      <c r="BY8" s="759"/>
      <c r="BZ8" s="759"/>
      <c r="CA8" s="759"/>
      <c r="CB8" s="759"/>
      <c r="CC8" s="759"/>
      <c r="CD8" s="759"/>
      <c r="CE8" s="759"/>
      <c r="CF8" s="759"/>
      <c r="CG8" s="760"/>
      <c r="CH8" s="771">
        <v>1</v>
      </c>
      <c r="CI8" s="772"/>
      <c r="CJ8" s="772"/>
      <c r="CK8" s="772"/>
      <c r="CL8" s="773"/>
      <c r="CM8" s="771">
        <v>82</v>
      </c>
      <c r="CN8" s="772"/>
      <c r="CO8" s="772"/>
      <c r="CP8" s="772"/>
      <c r="CQ8" s="773"/>
      <c r="CR8" s="771">
        <v>8</v>
      </c>
      <c r="CS8" s="772"/>
      <c r="CT8" s="772"/>
      <c r="CU8" s="772"/>
      <c r="CV8" s="773"/>
      <c r="CW8" s="771" t="s">
        <v>543</v>
      </c>
      <c r="CX8" s="772"/>
      <c r="CY8" s="772"/>
      <c r="CZ8" s="772"/>
      <c r="DA8" s="773"/>
      <c r="DB8" s="771" t="s">
        <v>544</v>
      </c>
      <c r="DC8" s="772"/>
      <c r="DD8" s="772"/>
      <c r="DE8" s="772"/>
      <c r="DF8" s="773"/>
      <c r="DG8" s="771" t="s">
        <v>544</v>
      </c>
      <c r="DH8" s="772"/>
      <c r="DI8" s="772"/>
      <c r="DJ8" s="772"/>
      <c r="DK8" s="773"/>
      <c r="DL8" s="771" t="s">
        <v>544</v>
      </c>
      <c r="DM8" s="772"/>
      <c r="DN8" s="772"/>
      <c r="DO8" s="772"/>
      <c r="DP8" s="773"/>
      <c r="DQ8" s="771" t="s">
        <v>544</v>
      </c>
      <c r="DR8" s="772"/>
      <c r="DS8" s="772"/>
      <c r="DT8" s="772"/>
      <c r="DU8" s="773"/>
      <c r="DV8" s="774"/>
      <c r="DW8" s="775"/>
      <c r="DX8" s="775"/>
      <c r="DY8" s="775"/>
      <c r="DZ8" s="776"/>
      <c r="EA8" s="207"/>
    </row>
    <row r="9" spans="1:131" s="208" customFormat="1" ht="26.25" customHeight="1" x14ac:dyDescent="0.15">
      <c r="A9" s="214">
        <v>3</v>
      </c>
      <c r="B9" s="745" t="s">
        <v>367</v>
      </c>
      <c r="C9" s="746"/>
      <c r="D9" s="746"/>
      <c r="E9" s="746"/>
      <c r="F9" s="746"/>
      <c r="G9" s="746"/>
      <c r="H9" s="746"/>
      <c r="I9" s="746"/>
      <c r="J9" s="746"/>
      <c r="K9" s="746"/>
      <c r="L9" s="746"/>
      <c r="M9" s="746"/>
      <c r="N9" s="746"/>
      <c r="O9" s="746"/>
      <c r="P9" s="747"/>
      <c r="Q9" s="748">
        <v>14</v>
      </c>
      <c r="R9" s="749"/>
      <c r="S9" s="749"/>
      <c r="T9" s="749"/>
      <c r="U9" s="749"/>
      <c r="V9" s="749">
        <v>14</v>
      </c>
      <c r="W9" s="749"/>
      <c r="X9" s="749"/>
      <c r="Y9" s="749"/>
      <c r="Z9" s="749"/>
      <c r="AA9" s="749" t="s">
        <v>547</v>
      </c>
      <c r="AB9" s="749"/>
      <c r="AC9" s="749"/>
      <c r="AD9" s="749"/>
      <c r="AE9" s="750"/>
      <c r="AF9" s="751" t="s">
        <v>112</v>
      </c>
      <c r="AG9" s="752"/>
      <c r="AH9" s="752"/>
      <c r="AI9" s="752"/>
      <c r="AJ9" s="753"/>
      <c r="AK9" s="754" t="s">
        <v>547</v>
      </c>
      <c r="AL9" s="755"/>
      <c r="AM9" s="755"/>
      <c r="AN9" s="755"/>
      <c r="AO9" s="755"/>
      <c r="AP9" s="755" t="s">
        <v>547</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539</v>
      </c>
      <c r="BT9" s="759"/>
      <c r="BU9" s="759"/>
      <c r="BV9" s="759"/>
      <c r="BW9" s="759"/>
      <c r="BX9" s="759"/>
      <c r="BY9" s="759"/>
      <c r="BZ9" s="759"/>
      <c r="CA9" s="759"/>
      <c r="CB9" s="759"/>
      <c r="CC9" s="759"/>
      <c r="CD9" s="759"/>
      <c r="CE9" s="759"/>
      <c r="CF9" s="759"/>
      <c r="CG9" s="760"/>
      <c r="CH9" s="771">
        <v>0</v>
      </c>
      <c r="CI9" s="772"/>
      <c r="CJ9" s="772"/>
      <c r="CK9" s="772"/>
      <c r="CL9" s="773"/>
      <c r="CM9" s="771">
        <v>65</v>
      </c>
      <c r="CN9" s="772"/>
      <c r="CO9" s="772"/>
      <c r="CP9" s="772"/>
      <c r="CQ9" s="773"/>
      <c r="CR9" s="771">
        <v>5</v>
      </c>
      <c r="CS9" s="772"/>
      <c r="CT9" s="772"/>
      <c r="CU9" s="772"/>
      <c r="CV9" s="773"/>
      <c r="CW9" s="771" t="s">
        <v>544</v>
      </c>
      <c r="CX9" s="772"/>
      <c r="CY9" s="772"/>
      <c r="CZ9" s="772"/>
      <c r="DA9" s="773"/>
      <c r="DB9" s="771" t="s">
        <v>544</v>
      </c>
      <c r="DC9" s="772"/>
      <c r="DD9" s="772"/>
      <c r="DE9" s="772"/>
      <c r="DF9" s="773"/>
      <c r="DG9" s="771" t="s">
        <v>544</v>
      </c>
      <c r="DH9" s="772"/>
      <c r="DI9" s="772"/>
      <c r="DJ9" s="772"/>
      <c r="DK9" s="773"/>
      <c r="DL9" s="771" t="s">
        <v>544</v>
      </c>
      <c r="DM9" s="772"/>
      <c r="DN9" s="772"/>
      <c r="DO9" s="772"/>
      <c r="DP9" s="773"/>
      <c r="DQ9" s="771" t="s">
        <v>544</v>
      </c>
      <c r="DR9" s="772"/>
      <c r="DS9" s="772"/>
      <c r="DT9" s="772"/>
      <c r="DU9" s="773"/>
      <c r="DV9" s="774"/>
      <c r="DW9" s="775"/>
      <c r="DX9" s="775"/>
      <c r="DY9" s="775"/>
      <c r="DZ9" s="776"/>
      <c r="EA9" s="207"/>
    </row>
    <row r="10" spans="1:131" s="208" customFormat="1" ht="26.25" customHeight="1" x14ac:dyDescent="0.15">
      <c r="A10" s="214">
        <v>4</v>
      </c>
      <c r="B10" s="745" t="s">
        <v>368</v>
      </c>
      <c r="C10" s="746"/>
      <c r="D10" s="746"/>
      <c r="E10" s="746"/>
      <c r="F10" s="746"/>
      <c r="G10" s="746"/>
      <c r="H10" s="746"/>
      <c r="I10" s="746"/>
      <c r="J10" s="746"/>
      <c r="K10" s="746"/>
      <c r="L10" s="746"/>
      <c r="M10" s="746"/>
      <c r="N10" s="746"/>
      <c r="O10" s="746"/>
      <c r="P10" s="747"/>
      <c r="Q10" s="748">
        <v>149</v>
      </c>
      <c r="R10" s="749"/>
      <c r="S10" s="749"/>
      <c r="T10" s="749"/>
      <c r="U10" s="749"/>
      <c r="V10" s="749">
        <v>30</v>
      </c>
      <c r="W10" s="749"/>
      <c r="X10" s="749"/>
      <c r="Y10" s="749"/>
      <c r="Z10" s="749"/>
      <c r="AA10" s="749">
        <v>118</v>
      </c>
      <c r="AB10" s="749"/>
      <c r="AC10" s="749"/>
      <c r="AD10" s="749"/>
      <c r="AE10" s="750"/>
      <c r="AF10" s="751" t="s">
        <v>112</v>
      </c>
      <c r="AG10" s="752"/>
      <c r="AH10" s="752"/>
      <c r="AI10" s="752"/>
      <c r="AJ10" s="753"/>
      <c r="AK10" s="754">
        <v>5</v>
      </c>
      <c r="AL10" s="755"/>
      <c r="AM10" s="755"/>
      <c r="AN10" s="755"/>
      <c r="AO10" s="755"/>
      <c r="AP10" s="755" t="s">
        <v>547</v>
      </c>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540</v>
      </c>
      <c r="BT10" s="759"/>
      <c r="BU10" s="759"/>
      <c r="BV10" s="759"/>
      <c r="BW10" s="759"/>
      <c r="BX10" s="759"/>
      <c r="BY10" s="759"/>
      <c r="BZ10" s="759"/>
      <c r="CA10" s="759"/>
      <c r="CB10" s="759"/>
      <c r="CC10" s="759"/>
      <c r="CD10" s="759"/>
      <c r="CE10" s="759"/>
      <c r="CF10" s="759"/>
      <c r="CG10" s="760"/>
      <c r="CH10" s="771">
        <v>2</v>
      </c>
      <c r="CI10" s="772"/>
      <c r="CJ10" s="772"/>
      <c r="CK10" s="772"/>
      <c r="CL10" s="773"/>
      <c r="CM10" s="771">
        <v>39</v>
      </c>
      <c r="CN10" s="772"/>
      <c r="CO10" s="772"/>
      <c r="CP10" s="772"/>
      <c r="CQ10" s="773"/>
      <c r="CR10" s="771">
        <v>30</v>
      </c>
      <c r="CS10" s="772"/>
      <c r="CT10" s="772"/>
      <c r="CU10" s="772"/>
      <c r="CV10" s="773"/>
      <c r="CW10" s="771" t="s">
        <v>544</v>
      </c>
      <c r="CX10" s="772"/>
      <c r="CY10" s="772"/>
      <c r="CZ10" s="772"/>
      <c r="DA10" s="773"/>
      <c r="DB10" s="771" t="s">
        <v>544</v>
      </c>
      <c r="DC10" s="772"/>
      <c r="DD10" s="772"/>
      <c r="DE10" s="772"/>
      <c r="DF10" s="773"/>
      <c r="DG10" s="771" t="s">
        <v>544</v>
      </c>
      <c r="DH10" s="772"/>
      <c r="DI10" s="772"/>
      <c r="DJ10" s="772"/>
      <c r="DK10" s="773"/>
      <c r="DL10" s="771" t="s">
        <v>544</v>
      </c>
      <c r="DM10" s="772"/>
      <c r="DN10" s="772"/>
      <c r="DO10" s="772"/>
      <c r="DP10" s="773"/>
      <c r="DQ10" s="771" t="s">
        <v>544</v>
      </c>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t="s">
        <v>541</v>
      </c>
      <c r="BT11" s="759"/>
      <c r="BU11" s="759"/>
      <c r="BV11" s="759"/>
      <c r="BW11" s="759"/>
      <c r="BX11" s="759"/>
      <c r="BY11" s="759"/>
      <c r="BZ11" s="759"/>
      <c r="CA11" s="759"/>
      <c r="CB11" s="759"/>
      <c r="CC11" s="759"/>
      <c r="CD11" s="759"/>
      <c r="CE11" s="759"/>
      <c r="CF11" s="759"/>
      <c r="CG11" s="760"/>
      <c r="CH11" s="771">
        <v>82</v>
      </c>
      <c r="CI11" s="772"/>
      <c r="CJ11" s="772"/>
      <c r="CK11" s="772"/>
      <c r="CL11" s="773"/>
      <c r="CM11" s="771">
        <v>1477</v>
      </c>
      <c r="CN11" s="772"/>
      <c r="CO11" s="772"/>
      <c r="CP11" s="772"/>
      <c r="CQ11" s="773"/>
      <c r="CR11" s="771">
        <v>484</v>
      </c>
      <c r="CS11" s="772"/>
      <c r="CT11" s="772"/>
      <c r="CU11" s="772"/>
      <c r="CV11" s="773"/>
      <c r="CW11" s="771">
        <v>6</v>
      </c>
      <c r="CX11" s="772"/>
      <c r="CY11" s="772"/>
      <c r="CZ11" s="772"/>
      <c r="DA11" s="773"/>
      <c r="DB11" s="771" t="s">
        <v>544</v>
      </c>
      <c r="DC11" s="772"/>
      <c r="DD11" s="772"/>
      <c r="DE11" s="772"/>
      <c r="DF11" s="773"/>
      <c r="DG11" s="771" t="s">
        <v>544</v>
      </c>
      <c r="DH11" s="772"/>
      <c r="DI11" s="772"/>
      <c r="DJ11" s="772"/>
      <c r="DK11" s="773"/>
      <c r="DL11" s="771" t="s">
        <v>544</v>
      </c>
      <c r="DM11" s="772"/>
      <c r="DN11" s="772"/>
      <c r="DO11" s="772"/>
      <c r="DP11" s="773"/>
      <c r="DQ11" s="771" t="s">
        <v>544</v>
      </c>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t="s">
        <v>542</v>
      </c>
      <c r="BT12" s="759"/>
      <c r="BU12" s="759"/>
      <c r="BV12" s="759"/>
      <c r="BW12" s="759"/>
      <c r="BX12" s="759"/>
      <c r="BY12" s="759"/>
      <c r="BZ12" s="759"/>
      <c r="CA12" s="759"/>
      <c r="CB12" s="759"/>
      <c r="CC12" s="759"/>
      <c r="CD12" s="759"/>
      <c r="CE12" s="759"/>
      <c r="CF12" s="759"/>
      <c r="CG12" s="760"/>
      <c r="CH12" s="771">
        <v>3</v>
      </c>
      <c r="CI12" s="772"/>
      <c r="CJ12" s="772"/>
      <c r="CK12" s="772"/>
      <c r="CL12" s="773"/>
      <c r="CM12" s="771">
        <v>15</v>
      </c>
      <c r="CN12" s="772"/>
      <c r="CO12" s="772"/>
      <c r="CP12" s="772"/>
      <c r="CQ12" s="773"/>
      <c r="CR12" s="771">
        <v>2</v>
      </c>
      <c r="CS12" s="772"/>
      <c r="CT12" s="772"/>
      <c r="CU12" s="772"/>
      <c r="CV12" s="773"/>
      <c r="CW12" s="771">
        <v>5</v>
      </c>
      <c r="CX12" s="772"/>
      <c r="CY12" s="772"/>
      <c r="CZ12" s="772"/>
      <c r="DA12" s="773"/>
      <c r="DB12" s="771" t="s">
        <v>544</v>
      </c>
      <c r="DC12" s="772"/>
      <c r="DD12" s="772"/>
      <c r="DE12" s="772"/>
      <c r="DF12" s="773"/>
      <c r="DG12" s="771" t="s">
        <v>544</v>
      </c>
      <c r="DH12" s="772"/>
      <c r="DI12" s="772"/>
      <c r="DJ12" s="772"/>
      <c r="DK12" s="773"/>
      <c r="DL12" s="771" t="s">
        <v>544</v>
      </c>
      <c r="DM12" s="772"/>
      <c r="DN12" s="772"/>
      <c r="DO12" s="772"/>
      <c r="DP12" s="773"/>
      <c r="DQ12" s="771" t="s">
        <v>544</v>
      </c>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370</v>
      </c>
      <c r="B23" s="780" t="s">
        <v>371</v>
      </c>
      <c r="C23" s="781"/>
      <c r="D23" s="781"/>
      <c r="E23" s="781"/>
      <c r="F23" s="781"/>
      <c r="G23" s="781"/>
      <c r="H23" s="781"/>
      <c r="I23" s="781"/>
      <c r="J23" s="781"/>
      <c r="K23" s="781"/>
      <c r="L23" s="781"/>
      <c r="M23" s="781"/>
      <c r="N23" s="781"/>
      <c r="O23" s="781"/>
      <c r="P23" s="782"/>
      <c r="Q23" s="783">
        <v>175802</v>
      </c>
      <c r="R23" s="784"/>
      <c r="S23" s="784"/>
      <c r="T23" s="784"/>
      <c r="U23" s="784"/>
      <c r="V23" s="784">
        <v>170685</v>
      </c>
      <c r="W23" s="784"/>
      <c r="X23" s="784"/>
      <c r="Y23" s="784"/>
      <c r="Z23" s="784"/>
      <c r="AA23" s="784">
        <v>5117</v>
      </c>
      <c r="AB23" s="784"/>
      <c r="AC23" s="784"/>
      <c r="AD23" s="784"/>
      <c r="AE23" s="785"/>
      <c r="AF23" s="786">
        <v>4537</v>
      </c>
      <c r="AG23" s="784"/>
      <c r="AH23" s="784"/>
      <c r="AI23" s="784"/>
      <c r="AJ23" s="787"/>
      <c r="AK23" s="788"/>
      <c r="AL23" s="789"/>
      <c r="AM23" s="789"/>
      <c r="AN23" s="789"/>
      <c r="AO23" s="789"/>
      <c r="AP23" s="784">
        <v>177060</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348</v>
      </c>
      <c r="B26" s="731"/>
      <c r="C26" s="731"/>
      <c r="D26" s="731"/>
      <c r="E26" s="731"/>
      <c r="F26" s="731"/>
      <c r="G26" s="731"/>
      <c r="H26" s="731"/>
      <c r="I26" s="731"/>
      <c r="J26" s="731"/>
      <c r="K26" s="731"/>
      <c r="L26" s="731"/>
      <c r="M26" s="731"/>
      <c r="N26" s="731"/>
      <c r="O26" s="731"/>
      <c r="P26" s="732"/>
      <c r="Q26" s="707" t="s">
        <v>374</v>
      </c>
      <c r="R26" s="708"/>
      <c r="S26" s="708"/>
      <c r="T26" s="708"/>
      <c r="U26" s="709"/>
      <c r="V26" s="707" t="s">
        <v>375</v>
      </c>
      <c r="W26" s="708"/>
      <c r="X26" s="708"/>
      <c r="Y26" s="708"/>
      <c r="Z26" s="709"/>
      <c r="AA26" s="707" t="s">
        <v>376</v>
      </c>
      <c r="AB26" s="708"/>
      <c r="AC26" s="708"/>
      <c r="AD26" s="708"/>
      <c r="AE26" s="708"/>
      <c r="AF26" s="802" t="s">
        <v>377</v>
      </c>
      <c r="AG26" s="803"/>
      <c r="AH26" s="803"/>
      <c r="AI26" s="803"/>
      <c r="AJ26" s="804"/>
      <c r="AK26" s="708" t="s">
        <v>378</v>
      </c>
      <c r="AL26" s="708"/>
      <c r="AM26" s="708"/>
      <c r="AN26" s="708"/>
      <c r="AO26" s="709"/>
      <c r="AP26" s="707" t="s">
        <v>379</v>
      </c>
      <c r="AQ26" s="708"/>
      <c r="AR26" s="708"/>
      <c r="AS26" s="708"/>
      <c r="AT26" s="709"/>
      <c r="AU26" s="707" t="s">
        <v>380</v>
      </c>
      <c r="AV26" s="708"/>
      <c r="AW26" s="708"/>
      <c r="AX26" s="708"/>
      <c r="AY26" s="709"/>
      <c r="AZ26" s="707" t="s">
        <v>381</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382</v>
      </c>
      <c r="C28" s="722"/>
      <c r="D28" s="722"/>
      <c r="E28" s="722"/>
      <c r="F28" s="722"/>
      <c r="G28" s="722"/>
      <c r="H28" s="722"/>
      <c r="I28" s="722"/>
      <c r="J28" s="722"/>
      <c r="K28" s="722"/>
      <c r="L28" s="722"/>
      <c r="M28" s="722"/>
      <c r="N28" s="722"/>
      <c r="O28" s="722"/>
      <c r="P28" s="723"/>
      <c r="Q28" s="811">
        <v>56971</v>
      </c>
      <c r="R28" s="812"/>
      <c r="S28" s="812"/>
      <c r="T28" s="812"/>
      <c r="U28" s="812"/>
      <c r="V28" s="812">
        <v>56241</v>
      </c>
      <c r="W28" s="812"/>
      <c r="X28" s="812"/>
      <c r="Y28" s="812"/>
      <c r="Z28" s="812"/>
      <c r="AA28" s="812">
        <v>730</v>
      </c>
      <c r="AB28" s="812"/>
      <c r="AC28" s="812"/>
      <c r="AD28" s="812"/>
      <c r="AE28" s="813"/>
      <c r="AF28" s="814">
        <v>730</v>
      </c>
      <c r="AG28" s="812"/>
      <c r="AH28" s="812"/>
      <c r="AI28" s="812"/>
      <c r="AJ28" s="815"/>
      <c r="AK28" s="816">
        <v>4349</v>
      </c>
      <c r="AL28" s="808"/>
      <c r="AM28" s="808"/>
      <c r="AN28" s="808"/>
      <c r="AO28" s="808"/>
      <c r="AP28" s="808" t="s">
        <v>557</v>
      </c>
      <c r="AQ28" s="808"/>
      <c r="AR28" s="808"/>
      <c r="AS28" s="808"/>
      <c r="AT28" s="808"/>
      <c r="AU28" s="808" t="s">
        <v>557</v>
      </c>
      <c r="AV28" s="808"/>
      <c r="AW28" s="808"/>
      <c r="AX28" s="808"/>
      <c r="AY28" s="808"/>
      <c r="AZ28" s="808" t="s">
        <v>557</v>
      </c>
      <c r="BA28" s="808"/>
      <c r="BB28" s="808"/>
      <c r="BC28" s="808"/>
      <c r="BD28" s="808"/>
      <c r="BE28" s="809"/>
      <c r="BF28" s="809"/>
      <c r="BG28" s="809"/>
      <c r="BH28" s="809"/>
      <c r="BI28" s="810"/>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383</v>
      </c>
      <c r="C29" s="746"/>
      <c r="D29" s="746"/>
      <c r="E29" s="746"/>
      <c r="F29" s="746"/>
      <c r="G29" s="746"/>
      <c r="H29" s="746"/>
      <c r="I29" s="746"/>
      <c r="J29" s="746"/>
      <c r="K29" s="746"/>
      <c r="L29" s="746"/>
      <c r="M29" s="746"/>
      <c r="N29" s="746"/>
      <c r="O29" s="746"/>
      <c r="P29" s="747"/>
      <c r="Q29" s="748">
        <v>34932</v>
      </c>
      <c r="R29" s="749"/>
      <c r="S29" s="749"/>
      <c r="T29" s="749"/>
      <c r="U29" s="749"/>
      <c r="V29" s="749">
        <v>34913</v>
      </c>
      <c r="W29" s="749"/>
      <c r="X29" s="749"/>
      <c r="Y29" s="749"/>
      <c r="Z29" s="749"/>
      <c r="AA29" s="749">
        <v>19</v>
      </c>
      <c r="AB29" s="749"/>
      <c r="AC29" s="749"/>
      <c r="AD29" s="749"/>
      <c r="AE29" s="750"/>
      <c r="AF29" s="751">
        <v>19</v>
      </c>
      <c r="AG29" s="752"/>
      <c r="AH29" s="752"/>
      <c r="AI29" s="752"/>
      <c r="AJ29" s="753"/>
      <c r="AK29" s="819">
        <v>5104</v>
      </c>
      <c r="AL29" s="820"/>
      <c r="AM29" s="820"/>
      <c r="AN29" s="820"/>
      <c r="AO29" s="820"/>
      <c r="AP29" s="820" t="s">
        <v>482</v>
      </c>
      <c r="AQ29" s="820"/>
      <c r="AR29" s="820"/>
      <c r="AS29" s="820"/>
      <c r="AT29" s="820"/>
      <c r="AU29" s="820" t="s">
        <v>482</v>
      </c>
      <c r="AV29" s="820"/>
      <c r="AW29" s="820"/>
      <c r="AX29" s="820"/>
      <c r="AY29" s="820"/>
      <c r="AZ29" s="821" t="s">
        <v>482</v>
      </c>
      <c r="BA29" s="821"/>
      <c r="BB29" s="821"/>
      <c r="BC29" s="821"/>
      <c r="BD29" s="821"/>
      <c r="BE29" s="817"/>
      <c r="BF29" s="817"/>
      <c r="BG29" s="817"/>
      <c r="BH29" s="817"/>
      <c r="BI29" s="818"/>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384</v>
      </c>
      <c r="C30" s="746"/>
      <c r="D30" s="746"/>
      <c r="E30" s="746"/>
      <c r="F30" s="746"/>
      <c r="G30" s="746"/>
      <c r="H30" s="746"/>
      <c r="I30" s="746"/>
      <c r="J30" s="746"/>
      <c r="K30" s="746"/>
      <c r="L30" s="746"/>
      <c r="M30" s="746"/>
      <c r="N30" s="746"/>
      <c r="O30" s="746"/>
      <c r="P30" s="747"/>
      <c r="Q30" s="748">
        <v>4959</v>
      </c>
      <c r="R30" s="749"/>
      <c r="S30" s="749"/>
      <c r="T30" s="749"/>
      <c r="U30" s="749"/>
      <c r="V30" s="749">
        <v>4934</v>
      </c>
      <c r="W30" s="749"/>
      <c r="X30" s="749"/>
      <c r="Y30" s="749"/>
      <c r="Z30" s="749"/>
      <c r="AA30" s="749">
        <v>25</v>
      </c>
      <c r="AB30" s="749"/>
      <c r="AC30" s="749"/>
      <c r="AD30" s="749"/>
      <c r="AE30" s="750"/>
      <c r="AF30" s="751">
        <v>25</v>
      </c>
      <c r="AG30" s="752"/>
      <c r="AH30" s="752"/>
      <c r="AI30" s="752"/>
      <c r="AJ30" s="753"/>
      <c r="AK30" s="819">
        <v>1010</v>
      </c>
      <c r="AL30" s="820"/>
      <c r="AM30" s="820"/>
      <c r="AN30" s="820"/>
      <c r="AO30" s="820"/>
      <c r="AP30" s="820" t="s">
        <v>482</v>
      </c>
      <c r="AQ30" s="820"/>
      <c r="AR30" s="820"/>
      <c r="AS30" s="820"/>
      <c r="AT30" s="820"/>
      <c r="AU30" s="820" t="s">
        <v>482</v>
      </c>
      <c r="AV30" s="820"/>
      <c r="AW30" s="820"/>
      <c r="AX30" s="820"/>
      <c r="AY30" s="820"/>
      <c r="AZ30" s="821" t="s">
        <v>482</v>
      </c>
      <c r="BA30" s="821"/>
      <c r="BB30" s="821"/>
      <c r="BC30" s="821"/>
      <c r="BD30" s="821"/>
      <c r="BE30" s="817"/>
      <c r="BF30" s="817"/>
      <c r="BG30" s="817"/>
      <c r="BH30" s="817"/>
      <c r="BI30" s="818"/>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385</v>
      </c>
      <c r="C31" s="746"/>
      <c r="D31" s="746"/>
      <c r="E31" s="746"/>
      <c r="F31" s="746"/>
      <c r="G31" s="746"/>
      <c r="H31" s="746"/>
      <c r="I31" s="746"/>
      <c r="J31" s="746"/>
      <c r="K31" s="746"/>
      <c r="L31" s="746"/>
      <c r="M31" s="746"/>
      <c r="N31" s="746"/>
      <c r="O31" s="746"/>
      <c r="P31" s="747"/>
      <c r="Q31" s="748">
        <v>10638</v>
      </c>
      <c r="R31" s="749"/>
      <c r="S31" s="749"/>
      <c r="T31" s="749"/>
      <c r="U31" s="749"/>
      <c r="V31" s="749">
        <v>7984</v>
      </c>
      <c r="W31" s="749"/>
      <c r="X31" s="749"/>
      <c r="Y31" s="749"/>
      <c r="Z31" s="749"/>
      <c r="AA31" s="749">
        <v>2654</v>
      </c>
      <c r="AB31" s="749"/>
      <c r="AC31" s="749"/>
      <c r="AD31" s="749"/>
      <c r="AE31" s="750"/>
      <c r="AF31" s="751">
        <v>7870</v>
      </c>
      <c r="AG31" s="752"/>
      <c r="AH31" s="752"/>
      <c r="AI31" s="752"/>
      <c r="AJ31" s="753"/>
      <c r="AK31" s="819">
        <v>1026</v>
      </c>
      <c r="AL31" s="820"/>
      <c r="AM31" s="820"/>
      <c r="AN31" s="820"/>
      <c r="AO31" s="820"/>
      <c r="AP31" s="820">
        <v>24391</v>
      </c>
      <c r="AQ31" s="820"/>
      <c r="AR31" s="820"/>
      <c r="AS31" s="820"/>
      <c r="AT31" s="820"/>
      <c r="AU31" s="820">
        <v>854</v>
      </c>
      <c r="AV31" s="820"/>
      <c r="AW31" s="820"/>
      <c r="AX31" s="820"/>
      <c r="AY31" s="820"/>
      <c r="AZ31" s="821" t="s">
        <v>482</v>
      </c>
      <c r="BA31" s="821"/>
      <c r="BB31" s="821"/>
      <c r="BC31" s="821"/>
      <c r="BD31" s="821"/>
      <c r="BE31" s="817" t="s">
        <v>386</v>
      </c>
      <c r="BF31" s="817"/>
      <c r="BG31" s="817"/>
      <c r="BH31" s="817"/>
      <c r="BI31" s="818"/>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387</v>
      </c>
      <c r="C32" s="746"/>
      <c r="D32" s="746"/>
      <c r="E32" s="746"/>
      <c r="F32" s="746"/>
      <c r="G32" s="746"/>
      <c r="H32" s="746"/>
      <c r="I32" s="746"/>
      <c r="J32" s="746"/>
      <c r="K32" s="746"/>
      <c r="L32" s="746"/>
      <c r="M32" s="746"/>
      <c r="N32" s="746"/>
      <c r="O32" s="746"/>
      <c r="P32" s="747"/>
      <c r="Q32" s="748">
        <v>11455</v>
      </c>
      <c r="R32" s="749"/>
      <c r="S32" s="749"/>
      <c r="T32" s="749"/>
      <c r="U32" s="749"/>
      <c r="V32" s="749">
        <v>11536</v>
      </c>
      <c r="W32" s="749"/>
      <c r="X32" s="749"/>
      <c r="Y32" s="749"/>
      <c r="Z32" s="749"/>
      <c r="AA32" s="749">
        <v>-80</v>
      </c>
      <c r="AB32" s="749"/>
      <c r="AC32" s="749"/>
      <c r="AD32" s="749"/>
      <c r="AE32" s="750"/>
      <c r="AF32" s="751">
        <v>1435</v>
      </c>
      <c r="AG32" s="752"/>
      <c r="AH32" s="752"/>
      <c r="AI32" s="752"/>
      <c r="AJ32" s="753"/>
      <c r="AK32" s="819">
        <v>4166</v>
      </c>
      <c r="AL32" s="820"/>
      <c r="AM32" s="820"/>
      <c r="AN32" s="820"/>
      <c r="AO32" s="820"/>
      <c r="AP32" s="820">
        <v>87940</v>
      </c>
      <c r="AQ32" s="820"/>
      <c r="AR32" s="820"/>
      <c r="AS32" s="820"/>
      <c r="AT32" s="820"/>
      <c r="AU32" s="820">
        <v>49423</v>
      </c>
      <c r="AV32" s="820"/>
      <c r="AW32" s="820"/>
      <c r="AX32" s="820"/>
      <c r="AY32" s="820"/>
      <c r="AZ32" s="821" t="s">
        <v>482</v>
      </c>
      <c r="BA32" s="821"/>
      <c r="BB32" s="821"/>
      <c r="BC32" s="821"/>
      <c r="BD32" s="821"/>
      <c r="BE32" s="817" t="s">
        <v>386</v>
      </c>
      <c r="BF32" s="817"/>
      <c r="BG32" s="817"/>
      <c r="BH32" s="817"/>
      <c r="BI32" s="818"/>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388</v>
      </c>
      <c r="C33" s="746"/>
      <c r="D33" s="746"/>
      <c r="E33" s="746"/>
      <c r="F33" s="746"/>
      <c r="G33" s="746"/>
      <c r="H33" s="746"/>
      <c r="I33" s="746"/>
      <c r="J33" s="746"/>
      <c r="K33" s="746"/>
      <c r="L33" s="746"/>
      <c r="M33" s="746"/>
      <c r="N33" s="746"/>
      <c r="O33" s="746"/>
      <c r="P33" s="747"/>
      <c r="Q33" s="748">
        <v>391</v>
      </c>
      <c r="R33" s="749"/>
      <c r="S33" s="749"/>
      <c r="T33" s="749"/>
      <c r="U33" s="749"/>
      <c r="V33" s="749">
        <v>334</v>
      </c>
      <c r="W33" s="749"/>
      <c r="X33" s="749"/>
      <c r="Y33" s="749"/>
      <c r="Z33" s="749"/>
      <c r="AA33" s="749">
        <v>57</v>
      </c>
      <c r="AB33" s="749"/>
      <c r="AC33" s="749"/>
      <c r="AD33" s="749"/>
      <c r="AE33" s="750"/>
      <c r="AF33" s="751">
        <v>57</v>
      </c>
      <c r="AG33" s="752"/>
      <c r="AH33" s="752"/>
      <c r="AI33" s="752"/>
      <c r="AJ33" s="753"/>
      <c r="AK33" s="820" t="s">
        <v>482</v>
      </c>
      <c r="AL33" s="820"/>
      <c r="AM33" s="820"/>
      <c r="AN33" s="820"/>
      <c r="AO33" s="820"/>
      <c r="AP33" s="820">
        <v>207</v>
      </c>
      <c r="AQ33" s="820"/>
      <c r="AR33" s="820"/>
      <c r="AS33" s="820"/>
      <c r="AT33" s="820"/>
      <c r="AU33" s="820" t="s">
        <v>482</v>
      </c>
      <c r="AV33" s="820"/>
      <c r="AW33" s="820"/>
      <c r="AX33" s="820"/>
      <c r="AY33" s="820"/>
      <c r="AZ33" s="821" t="s">
        <v>482</v>
      </c>
      <c r="BA33" s="821"/>
      <c r="BB33" s="821"/>
      <c r="BC33" s="821"/>
      <c r="BD33" s="821"/>
      <c r="BE33" s="817" t="s">
        <v>389</v>
      </c>
      <c r="BF33" s="817"/>
      <c r="BG33" s="817"/>
      <c r="BH33" s="817"/>
      <c r="BI33" s="818"/>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390</v>
      </c>
      <c r="C34" s="746"/>
      <c r="D34" s="746"/>
      <c r="E34" s="746"/>
      <c r="F34" s="746"/>
      <c r="G34" s="746"/>
      <c r="H34" s="746"/>
      <c r="I34" s="746"/>
      <c r="J34" s="746"/>
      <c r="K34" s="746"/>
      <c r="L34" s="746"/>
      <c r="M34" s="746"/>
      <c r="N34" s="746"/>
      <c r="O34" s="746"/>
      <c r="P34" s="747"/>
      <c r="Q34" s="748">
        <v>138</v>
      </c>
      <c r="R34" s="749"/>
      <c r="S34" s="749"/>
      <c r="T34" s="749"/>
      <c r="U34" s="749"/>
      <c r="V34" s="749">
        <v>138</v>
      </c>
      <c r="W34" s="749"/>
      <c r="X34" s="749"/>
      <c r="Y34" s="749"/>
      <c r="Z34" s="749"/>
      <c r="AA34" s="749" t="s">
        <v>553</v>
      </c>
      <c r="AB34" s="749"/>
      <c r="AC34" s="749"/>
      <c r="AD34" s="749"/>
      <c r="AE34" s="750"/>
      <c r="AF34" s="751" t="s">
        <v>112</v>
      </c>
      <c r="AG34" s="752"/>
      <c r="AH34" s="752"/>
      <c r="AI34" s="752"/>
      <c r="AJ34" s="753"/>
      <c r="AK34" s="819">
        <v>103</v>
      </c>
      <c r="AL34" s="820"/>
      <c r="AM34" s="820"/>
      <c r="AN34" s="820"/>
      <c r="AO34" s="820"/>
      <c r="AP34" s="820">
        <v>1032</v>
      </c>
      <c r="AQ34" s="820"/>
      <c r="AR34" s="820"/>
      <c r="AS34" s="820"/>
      <c r="AT34" s="820"/>
      <c r="AU34" s="820">
        <v>1027</v>
      </c>
      <c r="AV34" s="820"/>
      <c r="AW34" s="820"/>
      <c r="AX34" s="820"/>
      <c r="AY34" s="820"/>
      <c r="AZ34" s="821" t="s">
        <v>482</v>
      </c>
      <c r="BA34" s="821"/>
      <c r="BB34" s="821"/>
      <c r="BC34" s="821"/>
      <c r="BD34" s="821"/>
      <c r="BE34" s="817" t="s">
        <v>389</v>
      </c>
      <c r="BF34" s="817"/>
      <c r="BG34" s="817"/>
      <c r="BH34" s="817"/>
      <c r="BI34" s="818"/>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19"/>
      <c r="AL35" s="820"/>
      <c r="AM35" s="820"/>
      <c r="AN35" s="820"/>
      <c r="AO35" s="820"/>
      <c r="AP35" s="820"/>
      <c r="AQ35" s="820"/>
      <c r="AR35" s="820"/>
      <c r="AS35" s="820"/>
      <c r="AT35" s="820"/>
      <c r="AU35" s="820"/>
      <c r="AV35" s="820"/>
      <c r="AW35" s="820"/>
      <c r="AX35" s="820"/>
      <c r="AY35" s="820"/>
      <c r="AZ35" s="821"/>
      <c r="BA35" s="821"/>
      <c r="BB35" s="821"/>
      <c r="BC35" s="821"/>
      <c r="BD35" s="821"/>
      <c r="BE35" s="817"/>
      <c r="BF35" s="817"/>
      <c r="BG35" s="817"/>
      <c r="BH35" s="817"/>
      <c r="BI35" s="818"/>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19"/>
      <c r="AL36" s="820"/>
      <c r="AM36" s="820"/>
      <c r="AN36" s="820"/>
      <c r="AO36" s="820"/>
      <c r="AP36" s="820"/>
      <c r="AQ36" s="820"/>
      <c r="AR36" s="820"/>
      <c r="AS36" s="820"/>
      <c r="AT36" s="820"/>
      <c r="AU36" s="820"/>
      <c r="AV36" s="820"/>
      <c r="AW36" s="820"/>
      <c r="AX36" s="820"/>
      <c r="AY36" s="820"/>
      <c r="AZ36" s="821"/>
      <c r="BA36" s="821"/>
      <c r="BB36" s="821"/>
      <c r="BC36" s="821"/>
      <c r="BD36" s="821"/>
      <c r="BE36" s="817"/>
      <c r="BF36" s="817"/>
      <c r="BG36" s="817"/>
      <c r="BH36" s="817"/>
      <c r="BI36" s="818"/>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19"/>
      <c r="AL37" s="820"/>
      <c r="AM37" s="820"/>
      <c r="AN37" s="820"/>
      <c r="AO37" s="820"/>
      <c r="AP37" s="820"/>
      <c r="AQ37" s="820"/>
      <c r="AR37" s="820"/>
      <c r="AS37" s="820"/>
      <c r="AT37" s="820"/>
      <c r="AU37" s="820"/>
      <c r="AV37" s="820"/>
      <c r="AW37" s="820"/>
      <c r="AX37" s="820"/>
      <c r="AY37" s="820"/>
      <c r="AZ37" s="821"/>
      <c r="BA37" s="821"/>
      <c r="BB37" s="821"/>
      <c r="BC37" s="821"/>
      <c r="BD37" s="821"/>
      <c r="BE37" s="817"/>
      <c r="BF37" s="817"/>
      <c r="BG37" s="817"/>
      <c r="BH37" s="817"/>
      <c r="BI37" s="818"/>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19"/>
      <c r="AL38" s="820"/>
      <c r="AM38" s="820"/>
      <c r="AN38" s="820"/>
      <c r="AO38" s="820"/>
      <c r="AP38" s="820"/>
      <c r="AQ38" s="820"/>
      <c r="AR38" s="820"/>
      <c r="AS38" s="820"/>
      <c r="AT38" s="820"/>
      <c r="AU38" s="820"/>
      <c r="AV38" s="820"/>
      <c r="AW38" s="820"/>
      <c r="AX38" s="820"/>
      <c r="AY38" s="820"/>
      <c r="AZ38" s="821"/>
      <c r="BA38" s="821"/>
      <c r="BB38" s="821"/>
      <c r="BC38" s="821"/>
      <c r="BD38" s="821"/>
      <c r="BE38" s="817"/>
      <c r="BF38" s="817"/>
      <c r="BG38" s="817"/>
      <c r="BH38" s="817"/>
      <c r="BI38" s="818"/>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19"/>
      <c r="AL39" s="820"/>
      <c r="AM39" s="820"/>
      <c r="AN39" s="820"/>
      <c r="AO39" s="820"/>
      <c r="AP39" s="820"/>
      <c r="AQ39" s="820"/>
      <c r="AR39" s="820"/>
      <c r="AS39" s="820"/>
      <c r="AT39" s="820"/>
      <c r="AU39" s="820"/>
      <c r="AV39" s="820"/>
      <c r="AW39" s="820"/>
      <c r="AX39" s="820"/>
      <c r="AY39" s="820"/>
      <c r="AZ39" s="821"/>
      <c r="BA39" s="821"/>
      <c r="BB39" s="821"/>
      <c r="BC39" s="821"/>
      <c r="BD39" s="821"/>
      <c r="BE39" s="817"/>
      <c r="BF39" s="817"/>
      <c r="BG39" s="817"/>
      <c r="BH39" s="817"/>
      <c r="BI39" s="818"/>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19"/>
      <c r="AL40" s="820"/>
      <c r="AM40" s="820"/>
      <c r="AN40" s="820"/>
      <c r="AO40" s="820"/>
      <c r="AP40" s="820"/>
      <c r="AQ40" s="820"/>
      <c r="AR40" s="820"/>
      <c r="AS40" s="820"/>
      <c r="AT40" s="820"/>
      <c r="AU40" s="820"/>
      <c r="AV40" s="820"/>
      <c r="AW40" s="820"/>
      <c r="AX40" s="820"/>
      <c r="AY40" s="820"/>
      <c r="AZ40" s="821"/>
      <c r="BA40" s="821"/>
      <c r="BB40" s="821"/>
      <c r="BC40" s="821"/>
      <c r="BD40" s="821"/>
      <c r="BE40" s="817"/>
      <c r="BF40" s="817"/>
      <c r="BG40" s="817"/>
      <c r="BH40" s="817"/>
      <c r="BI40" s="818"/>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19"/>
      <c r="AL41" s="820"/>
      <c r="AM41" s="820"/>
      <c r="AN41" s="820"/>
      <c r="AO41" s="820"/>
      <c r="AP41" s="820"/>
      <c r="AQ41" s="820"/>
      <c r="AR41" s="820"/>
      <c r="AS41" s="820"/>
      <c r="AT41" s="820"/>
      <c r="AU41" s="820"/>
      <c r="AV41" s="820"/>
      <c r="AW41" s="820"/>
      <c r="AX41" s="820"/>
      <c r="AY41" s="820"/>
      <c r="AZ41" s="821"/>
      <c r="BA41" s="821"/>
      <c r="BB41" s="821"/>
      <c r="BC41" s="821"/>
      <c r="BD41" s="821"/>
      <c r="BE41" s="817"/>
      <c r="BF41" s="817"/>
      <c r="BG41" s="817"/>
      <c r="BH41" s="817"/>
      <c r="BI41" s="818"/>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2"/>
      <c r="R50" s="823"/>
      <c r="S50" s="823"/>
      <c r="T50" s="823"/>
      <c r="U50" s="823"/>
      <c r="V50" s="823"/>
      <c r="W50" s="823"/>
      <c r="X50" s="823"/>
      <c r="Y50" s="823"/>
      <c r="Z50" s="823"/>
      <c r="AA50" s="823"/>
      <c r="AB50" s="823"/>
      <c r="AC50" s="823"/>
      <c r="AD50" s="823"/>
      <c r="AE50" s="824"/>
      <c r="AF50" s="751"/>
      <c r="AG50" s="752"/>
      <c r="AH50" s="752"/>
      <c r="AI50" s="752"/>
      <c r="AJ50" s="753"/>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2"/>
      <c r="R51" s="823"/>
      <c r="S51" s="823"/>
      <c r="T51" s="823"/>
      <c r="U51" s="823"/>
      <c r="V51" s="823"/>
      <c r="W51" s="823"/>
      <c r="X51" s="823"/>
      <c r="Y51" s="823"/>
      <c r="Z51" s="823"/>
      <c r="AA51" s="823"/>
      <c r="AB51" s="823"/>
      <c r="AC51" s="823"/>
      <c r="AD51" s="823"/>
      <c r="AE51" s="824"/>
      <c r="AF51" s="751"/>
      <c r="AG51" s="752"/>
      <c r="AH51" s="752"/>
      <c r="AI51" s="752"/>
      <c r="AJ51" s="753"/>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2"/>
      <c r="R52" s="823"/>
      <c r="S52" s="823"/>
      <c r="T52" s="823"/>
      <c r="U52" s="823"/>
      <c r="V52" s="823"/>
      <c r="W52" s="823"/>
      <c r="X52" s="823"/>
      <c r="Y52" s="823"/>
      <c r="Z52" s="823"/>
      <c r="AA52" s="823"/>
      <c r="AB52" s="823"/>
      <c r="AC52" s="823"/>
      <c r="AD52" s="823"/>
      <c r="AE52" s="824"/>
      <c r="AF52" s="751"/>
      <c r="AG52" s="752"/>
      <c r="AH52" s="752"/>
      <c r="AI52" s="752"/>
      <c r="AJ52" s="753"/>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2"/>
      <c r="R53" s="823"/>
      <c r="S53" s="823"/>
      <c r="T53" s="823"/>
      <c r="U53" s="823"/>
      <c r="V53" s="823"/>
      <c r="W53" s="823"/>
      <c r="X53" s="823"/>
      <c r="Y53" s="823"/>
      <c r="Z53" s="823"/>
      <c r="AA53" s="823"/>
      <c r="AB53" s="823"/>
      <c r="AC53" s="823"/>
      <c r="AD53" s="823"/>
      <c r="AE53" s="824"/>
      <c r="AF53" s="751"/>
      <c r="AG53" s="752"/>
      <c r="AH53" s="752"/>
      <c r="AI53" s="752"/>
      <c r="AJ53" s="753"/>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2"/>
      <c r="R54" s="823"/>
      <c r="S54" s="823"/>
      <c r="T54" s="823"/>
      <c r="U54" s="823"/>
      <c r="V54" s="823"/>
      <c r="W54" s="823"/>
      <c r="X54" s="823"/>
      <c r="Y54" s="823"/>
      <c r="Z54" s="823"/>
      <c r="AA54" s="823"/>
      <c r="AB54" s="823"/>
      <c r="AC54" s="823"/>
      <c r="AD54" s="823"/>
      <c r="AE54" s="824"/>
      <c r="AF54" s="751"/>
      <c r="AG54" s="752"/>
      <c r="AH54" s="752"/>
      <c r="AI54" s="752"/>
      <c r="AJ54" s="753"/>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2"/>
      <c r="R55" s="823"/>
      <c r="S55" s="823"/>
      <c r="T55" s="823"/>
      <c r="U55" s="823"/>
      <c r="V55" s="823"/>
      <c r="W55" s="823"/>
      <c r="X55" s="823"/>
      <c r="Y55" s="823"/>
      <c r="Z55" s="823"/>
      <c r="AA55" s="823"/>
      <c r="AB55" s="823"/>
      <c r="AC55" s="823"/>
      <c r="AD55" s="823"/>
      <c r="AE55" s="824"/>
      <c r="AF55" s="751"/>
      <c r="AG55" s="752"/>
      <c r="AH55" s="752"/>
      <c r="AI55" s="752"/>
      <c r="AJ55" s="753"/>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2"/>
      <c r="R56" s="823"/>
      <c r="S56" s="823"/>
      <c r="T56" s="823"/>
      <c r="U56" s="823"/>
      <c r="V56" s="823"/>
      <c r="W56" s="823"/>
      <c r="X56" s="823"/>
      <c r="Y56" s="823"/>
      <c r="Z56" s="823"/>
      <c r="AA56" s="823"/>
      <c r="AB56" s="823"/>
      <c r="AC56" s="823"/>
      <c r="AD56" s="823"/>
      <c r="AE56" s="824"/>
      <c r="AF56" s="751"/>
      <c r="AG56" s="752"/>
      <c r="AH56" s="752"/>
      <c r="AI56" s="752"/>
      <c r="AJ56" s="753"/>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2"/>
      <c r="R57" s="823"/>
      <c r="S57" s="823"/>
      <c r="T57" s="823"/>
      <c r="U57" s="823"/>
      <c r="V57" s="823"/>
      <c r="W57" s="823"/>
      <c r="X57" s="823"/>
      <c r="Y57" s="823"/>
      <c r="Z57" s="823"/>
      <c r="AA57" s="823"/>
      <c r="AB57" s="823"/>
      <c r="AC57" s="823"/>
      <c r="AD57" s="823"/>
      <c r="AE57" s="824"/>
      <c r="AF57" s="751"/>
      <c r="AG57" s="752"/>
      <c r="AH57" s="752"/>
      <c r="AI57" s="752"/>
      <c r="AJ57" s="753"/>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2"/>
      <c r="R58" s="823"/>
      <c r="S58" s="823"/>
      <c r="T58" s="823"/>
      <c r="U58" s="823"/>
      <c r="V58" s="823"/>
      <c r="W58" s="823"/>
      <c r="X58" s="823"/>
      <c r="Y58" s="823"/>
      <c r="Z58" s="823"/>
      <c r="AA58" s="823"/>
      <c r="AB58" s="823"/>
      <c r="AC58" s="823"/>
      <c r="AD58" s="823"/>
      <c r="AE58" s="824"/>
      <c r="AF58" s="751"/>
      <c r="AG58" s="752"/>
      <c r="AH58" s="752"/>
      <c r="AI58" s="752"/>
      <c r="AJ58" s="753"/>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2"/>
      <c r="R59" s="823"/>
      <c r="S59" s="823"/>
      <c r="T59" s="823"/>
      <c r="U59" s="823"/>
      <c r="V59" s="823"/>
      <c r="W59" s="823"/>
      <c r="X59" s="823"/>
      <c r="Y59" s="823"/>
      <c r="Z59" s="823"/>
      <c r="AA59" s="823"/>
      <c r="AB59" s="823"/>
      <c r="AC59" s="823"/>
      <c r="AD59" s="823"/>
      <c r="AE59" s="824"/>
      <c r="AF59" s="751"/>
      <c r="AG59" s="752"/>
      <c r="AH59" s="752"/>
      <c r="AI59" s="752"/>
      <c r="AJ59" s="753"/>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2"/>
      <c r="R60" s="823"/>
      <c r="S60" s="823"/>
      <c r="T60" s="823"/>
      <c r="U60" s="823"/>
      <c r="V60" s="823"/>
      <c r="W60" s="823"/>
      <c r="X60" s="823"/>
      <c r="Y60" s="823"/>
      <c r="Z60" s="823"/>
      <c r="AA60" s="823"/>
      <c r="AB60" s="823"/>
      <c r="AC60" s="823"/>
      <c r="AD60" s="823"/>
      <c r="AE60" s="824"/>
      <c r="AF60" s="751"/>
      <c r="AG60" s="752"/>
      <c r="AH60" s="752"/>
      <c r="AI60" s="752"/>
      <c r="AJ60" s="753"/>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2"/>
      <c r="R61" s="823"/>
      <c r="S61" s="823"/>
      <c r="T61" s="823"/>
      <c r="U61" s="823"/>
      <c r="V61" s="823"/>
      <c r="W61" s="823"/>
      <c r="X61" s="823"/>
      <c r="Y61" s="823"/>
      <c r="Z61" s="823"/>
      <c r="AA61" s="823"/>
      <c r="AB61" s="823"/>
      <c r="AC61" s="823"/>
      <c r="AD61" s="823"/>
      <c r="AE61" s="824"/>
      <c r="AF61" s="751"/>
      <c r="AG61" s="752"/>
      <c r="AH61" s="752"/>
      <c r="AI61" s="752"/>
      <c r="AJ61" s="753"/>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2"/>
      <c r="R62" s="823"/>
      <c r="S62" s="823"/>
      <c r="T62" s="823"/>
      <c r="U62" s="823"/>
      <c r="V62" s="823"/>
      <c r="W62" s="823"/>
      <c r="X62" s="823"/>
      <c r="Y62" s="823"/>
      <c r="Z62" s="823"/>
      <c r="AA62" s="823"/>
      <c r="AB62" s="823"/>
      <c r="AC62" s="823"/>
      <c r="AD62" s="823"/>
      <c r="AE62" s="824"/>
      <c r="AF62" s="751"/>
      <c r="AG62" s="752"/>
      <c r="AH62" s="752"/>
      <c r="AI62" s="752"/>
      <c r="AJ62" s="753"/>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391</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370</v>
      </c>
      <c r="B63" s="780" t="s">
        <v>392</v>
      </c>
      <c r="C63" s="781"/>
      <c r="D63" s="781"/>
      <c r="E63" s="781"/>
      <c r="F63" s="781"/>
      <c r="G63" s="781"/>
      <c r="H63" s="781"/>
      <c r="I63" s="781"/>
      <c r="J63" s="781"/>
      <c r="K63" s="781"/>
      <c r="L63" s="781"/>
      <c r="M63" s="781"/>
      <c r="N63" s="781"/>
      <c r="O63" s="781"/>
      <c r="P63" s="782"/>
      <c r="Q63" s="827"/>
      <c r="R63" s="828"/>
      <c r="S63" s="828"/>
      <c r="T63" s="828"/>
      <c r="U63" s="828"/>
      <c r="V63" s="828"/>
      <c r="W63" s="828"/>
      <c r="X63" s="828"/>
      <c r="Y63" s="828"/>
      <c r="Z63" s="828"/>
      <c r="AA63" s="828"/>
      <c r="AB63" s="828"/>
      <c r="AC63" s="828"/>
      <c r="AD63" s="828"/>
      <c r="AE63" s="829"/>
      <c r="AF63" s="830">
        <v>10137</v>
      </c>
      <c r="AG63" s="831"/>
      <c r="AH63" s="831"/>
      <c r="AI63" s="831"/>
      <c r="AJ63" s="832"/>
      <c r="AK63" s="833"/>
      <c r="AL63" s="828"/>
      <c r="AM63" s="828"/>
      <c r="AN63" s="828"/>
      <c r="AO63" s="828"/>
      <c r="AP63" s="831">
        <v>113571</v>
      </c>
      <c r="AQ63" s="831"/>
      <c r="AR63" s="831"/>
      <c r="AS63" s="831"/>
      <c r="AT63" s="831"/>
      <c r="AU63" s="831">
        <v>51303</v>
      </c>
      <c r="AV63" s="831"/>
      <c r="AW63" s="831"/>
      <c r="AX63" s="831"/>
      <c r="AY63" s="831"/>
      <c r="AZ63" s="835"/>
      <c r="BA63" s="835"/>
      <c r="BB63" s="835"/>
      <c r="BC63" s="835"/>
      <c r="BD63" s="835"/>
      <c r="BE63" s="836"/>
      <c r="BF63" s="836"/>
      <c r="BG63" s="836"/>
      <c r="BH63" s="836"/>
      <c r="BI63" s="837"/>
      <c r="BJ63" s="838" t="s">
        <v>112</v>
      </c>
      <c r="BK63" s="839"/>
      <c r="BL63" s="839"/>
      <c r="BM63" s="839"/>
      <c r="BN63" s="840"/>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394</v>
      </c>
      <c r="B66" s="731"/>
      <c r="C66" s="731"/>
      <c r="D66" s="731"/>
      <c r="E66" s="731"/>
      <c r="F66" s="731"/>
      <c r="G66" s="731"/>
      <c r="H66" s="731"/>
      <c r="I66" s="731"/>
      <c r="J66" s="731"/>
      <c r="K66" s="731"/>
      <c r="L66" s="731"/>
      <c r="M66" s="731"/>
      <c r="N66" s="731"/>
      <c r="O66" s="731"/>
      <c r="P66" s="732"/>
      <c r="Q66" s="707" t="s">
        <v>374</v>
      </c>
      <c r="R66" s="708"/>
      <c r="S66" s="708"/>
      <c r="T66" s="708"/>
      <c r="U66" s="709"/>
      <c r="V66" s="707" t="s">
        <v>375</v>
      </c>
      <c r="W66" s="708"/>
      <c r="X66" s="708"/>
      <c r="Y66" s="708"/>
      <c r="Z66" s="709"/>
      <c r="AA66" s="707" t="s">
        <v>376</v>
      </c>
      <c r="AB66" s="708"/>
      <c r="AC66" s="708"/>
      <c r="AD66" s="708"/>
      <c r="AE66" s="709"/>
      <c r="AF66" s="841" t="s">
        <v>377</v>
      </c>
      <c r="AG66" s="803"/>
      <c r="AH66" s="803"/>
      <c r="AI66" s="803"/>
      <c r="AJ66" s="842"/>
      <c r="AK66" s="707" t="s">
        <v>378</v>
      </c>
      <c r="AL66" s="731"/>
      <c r="AM66" s="731"/>
      <c r="AN66" s="731"/>
      <c r="AO66" s="732"/>
      <c r="AP66" s="707" t="s">
        <v>379</v>
      </c>
      <c r="AQ66" s="708"/>
      <c r="AR66" s="708"/>
      <c r="AS66" s="708"/>
      <c r="AT66" s="709"/>
      <c r="AU66" s="707" t="s">
        <v>395</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3"/>
      <c r="AG67" s="806"/>
      <c r="AH67" s="806"/>
      <c r="AI67" s="806"/>
      <c r="AJ67" s="844"/>
      <c r="AK67" s="845"/>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9"/>
    </row>
    <row r="68" spans="1:131" s="200" customFormat="1" ht="26.25" customHeight="1" thickTop="1" x14ac:dyDescent="0.15">
      <c r="A68" s="211">
        <v>1</v>
      </c>
      <c r="B68" s="859" t="s">
        <v>549</v>
      </c>
      <c r="C68" s="860"/>
      <c r="D68" s="860"/>
      <c r="E68" s="860"/>
      <c r="F68" s="860"/>
      <c r="G68" s="860"/>
      <c r="H68" s="860"/>
      <c r="I68" s="860"/>
      <c r="J68" s="860"/>
      <c r="K68" s="860"/>
      <c r="L68" s="860"/>
      <c r="M68" s="860"/>
      <c r="N68" s="860"/>
      <c r="O68" s="860"/>
      <c r="P68" s="861"/>
      <c r="Q68" s="862">
        <v>664</v>
      </c>
      <c r="R68" s="855"/>
      <c r="S68" s="855"/>
      <c r="T68" s="855"/>
      <c r="U68" s="855"/>
      <c r="V68" s="855">
        <v>615</v>
      </c>
      <c r="W68" s="855"/>
      <c r="X68" s="855"/>
      <c r="Y68" s="855"/>
      <c r="Z68" s="855"/>
      <c r="AA68" s="855">
        <v>50</v>
      </c>
      <c r="AB68" s="855"/>
      <c r="AC68" s="855"/>
      <c r="AD68" s="855"/>
      <c r="AE68" s="855"/>
      <c r="AF68" s="855">
        <v>45</v>
      </c>
      <c r="AG68" s="855"/>
      <c r="AH68" s="855"/>
      <c r="AI68" s="855"/>
      <c r="AJ68" s="855"/>
      <c r="AK68" s="855" t="s">
        <v>553</v>
      </c>
      <c r="AL68" s="855"/>
      <c r="AM68" s="855"/>
      <c r="AN68" s="855"/>
      <c r="AO68" s="855"/>
      <c r="AP68" s="855">
        <v>194</v>
      </c>
      <c r="AQ68" s="855"/>
      <c r="AR68" s="855"/>
      <c r="AS68" s="855"/>
      <c r="AT68" s="855"/>
      <c r="AU68" s="856">
        <v>1</v>
      </c>
      <c r="AV68" s="855"/>
      <c r="AW68" s="855"/>
      <c r="AX68" s="855"/>
      <c r="AY68" s="855"/>
      <c r="AZ68" s="857"/>
      <c r="BA68" s="857"/>
      <c r="BB68" s="857"/>
      <c r="BC68" s="857"/>
      <c r="BD68" s="858"/>
      <c r="BE68" s="218"/>
      <c r="BF68" s="218"/>
      <c r="BG68" s="218"/>
      <c r="BH68" s="218"/>
      <c r="BI68" s="218"/>
      <c r="BJ68" s="218"/>
      <c r="BK68" s="218"/>
      <c r="BL68" s="218"/>
      <c r="BM68" s="218"/>
      <c r="BN68" s="218"/>
      <c r="BO68" s="218"/>
      <c r="BP68" s="218"/>
      <c r="BQ68" s="215">
        <v>62</v>
      </c>
      <c r="BR68" s="220"/>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9"/>
    </row>
    <row r="69" spans="1:131" s="200" customFormat="1" ht="26.25" customHeight="1" x14ac:dyDescent="0.15">
      <c r="A69" s="214">
        <v>2</v>
      </c>
      <c r="B69" s="863" t="s">
        <v>550</v>
      </c>
      <c r="C69" s="864"/>
      <c r="D69" s="864"/>
      <c r="E69" s="864"/>
      <c r="F69" s="864"/>
      <c r="G69" s="864"/>
      <c r="H69" s="864"/>
      <c r="I69" s="864"/>
      <c r="J69" s="864"/>
      <c r="K69" s="864"/>
      <c r="L69" s="864"/>
      <c r="M69" s="864"/>
      <c r="N69" s="864"/>
      <c r="O69" s="864"/>
      <c r="P69" s="865"/>
      <c r="Q69" s="866">
        <v>189459</v>
      </c>
      <c r="R69" s="820"/>
      <c r="S69" s="820"/>
      <c r="T69" s="820"/>
      <c r="U69" s="820"/>
      <c r="V69" s="820">
        <v>178623</v>
      </c>
      <c r="W69" s="820"/>
      <c r="X69" s="820"/>
      <c r="Y69" s="820"/>
      <c r="Z69" s="820"/>
      <c r="AA69" s="820">
        <v>10835</v>
      </c>
      <c r="AB69" s="820"/>
      <c r="AC69" s="820"/>
      <c r="AD69" s="820"/>
      <c r="AE69" s="820"/>
      <c r="AF69" s="820">
        <v>10835</v>
      </c>
      <c r="AG69" s="820"/>
      <c r="AH69" s="820"/>
      <c r="AI69" s="820"/>
      <c r="AJ69" s="820"/>
      <c r="AK69" s="820">
        <v>0</v>
      </c>
      <c r="AL69" s="820"/>
      <c r="AM69" s="820"/>
      <c r="AN69" s="820"/>
      <c r="AO69" s="820"/>
      <c r="AP69" s="820" t="s">
        <v>554</v>
      </c>
      <c r="AQ69" s="820"/>
      <c r="AR69" s="820"/>
      <c r="AS69" s="820"/>
      <c r="AT69" s="820"/>
      <c r="AU69" s="820" t="s">
        <v>554</v>
      </c>
      <c r="AV69" s="820"/>
      <c r="AW69" s="820"/>
      <c r="AX69" s="820"/>
      <c r="AY69" s="820"/>
      <c r="AZ69" s="867" t="s">
        <v>555</v>
      </c>
      <c r="BA69" s="867"/>
      <c r="BB69" s="867"/>
      <c r="BC69" s="867"/>
      <c r="BD69" s="868"/>
      <c r="BE69" s="218"/>
      <c r="BF69" s="218"/>
      <c r="BG69" s="218"/>
      <c r="BH69" s="218"/>
      <c r="BI69" s="218"/>
      <c r="BJ69" s="218"/>
      <c r="BK69" s="218"/>
      <c r="BL69" s="218"/>
      <c r="BM69" s="218"/>
      <c r="BN69" s="218"/>
      <c r="BO69" s="218"/>
      <c r="BP69" s="218"/>
      <c r="BQ69" s="215">
        <v>63</v>
      </c>
      <c r="BR69" s="220"/>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9"/>
    </row>
    <row r="70" spans="1:131" s="200" customFormat="1" ht="26.25" customHeight="1" x14ac:dyDescent="0.15">
      <c r="A70" s="214">
        <v>3</v>
      </c>
      <c r="B70" s="863" t="s">
        <v>551</v>
      </c>
      <c r="C70" s="864"/>
      <c r="D70" s="864"/>
      <c r="E70" s="864"/>
      <c r="F70" s="864"/>
      <c r="G70" s="864"/>
      <c r="H70" s="864"/>
      <c r="I70" s="864"/>
      <c r="J70" s="864"/>
      <c r="K70" s="864"/>
      <c r="L70" s="864"/>
      <c r="M70" s="864"/>
      <c r="N70" s="864"/>
      <c r="O70" s="864"/>
      <c r="P70" s="865"/>
      <c r="Q70" s="866">
        <v>192</v>
      </c>
      <c r="R70" s="820"/>
      <c r="S70" s="820"/>
      <c r="T70" s="820"/>
      <c r="U70" s="820"/>
      <c r="V70" s="820">
        <v>146</v>
      </c>
      <c r="W70" s="820"/>
      <c r="X70" s="820"/>
      <c r="Y70" s="820"/>
      <c r="Z70" s="820"/>
      <c r="AA70" s="820">
        <v>46</v>
      </c>
      <c r="AB70" s="820"/>
      <c r="AC70" s="820"/>
      <c r="AD70" s="820"/>
      <c r="AE70" s="820"/>
      <c r="AF70" s="820">
        <v>46</v>
      </c>
      <c r="AG70" s="820"/>
      <c r="AH70" s="820"/>
      <c r="AI70" s="820"/>
      <c r="AJ70" s="820"/>
      <c r="AK70" s="820">
        <v>49</v>
      </c>
      <c r="AL70" s="820"/>
      <c r="AM70" s="820"/>
      <c r="AN70" s="820"/>
      <c r="AO70" s="820"/>
      <c r="AP70" s="820" t="s">
        <v>554</v>
      </c>
      <c r="AQ70" s="820"/>
      <c r="AR70" s="820"/>
      <c r="AS70" s="820"/>
      <c r="AT70" s="820"/>
      <c r="AU70" s="820" t="s">
        <v>554</v>
      </c>
      <c r="AV70" s="820"/>
      <c r="AW70" s="820"/>
      <c r="AX70" s="820"/>
      <c r="AY70" s="820"/>
      <c r="AZ70" s="867" t="s">
        <v>556</v>
      </c>
      <c r="BA70" s="867"/>
      <c r="BB70" s="867"/>
      <c r="BC70" s="867"/>
      <c r="BD70" s="868"/>
      <c r="BE70" s="218"/>
      <c r="BF70" s="218"/>
      <c r="BG70" s="218"/>
      <c r="BH70" s="218"/>
      <c r="BI70" s="218"/>
      <c r="BJ70" s="218"/>
      <c r="BK70" s="218"/>
      <c r="BL70" s="218"/>
      <c r="BM70" s="218"/>
      <c r="BN70" s="218"/>
      <c r="BO70" s="218"/>
      <c r="BP70" s="218"/>
      <c r="BQ70" s="215">
        <v>64</v>
      </c>
      <c r="BR70" s="220"/>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9"/>
    </row>
    <row r="71" spans="1:131" s="200" customFormat="1" ht="26.25" customHeight="1" x14ac:dyDescent="0.15">
      <c r="A71" s="214">
        <v>4</v>
      </c>
      <c r="B71" s="863" t="s">
        <v>552</v>
      </c>
      <c r="C71" s="864"/>
      <c r="D71" s="864"/>
      <c r="E71" s="864"/>
      <c r="F71" s="864"/>
      <c r="G71" s="864"/>
      <c r="H71" s="864"/>
      <c r="I71" s="864"/>
      <c r="J71" s="864"/>
      <c r="K71" s="864"/>
      <c r="L71" s="864"/>
      <c r="M71" s="864"/>
      <c r="N71" s="864"/>
      <c r="O71" s="864"/>
      <c r="P71" s="865"/>
      <c r="Q71" s="866">
        <v>61</v>
      </c>
      <c r="R71" s="820"/>
      <c r="S71" s="820"/>
      <c r="T71" s="820"/>
      <c r="U71" s="820"/>
      <c r="V71" s="820">
        <v>49</v>
      </c>
      <c r="W71" s="820"/>
      <c r="X71" s="820"/>
      <c r="Y71" s="820"/>
      <c r="Z71" s="820"/>
      <c r="AA71" s="820">
        <v>12</v>
      </c>
      <c r="AB71" s="820"/>
      <c r="AC71" s="820"/>
      <c r="AD71" s="820"/>
      <c r="AE71" s="820"/>
      <c r="AF71" s="820">
        <v>12</v>
      </c>
      <c r="AG71" s="820"/>
      <c r="AH71" s="820"/>
      <c r="AI71" s="820"/>
      <c r="AJ71" s="820"/>
      <c r="AK71" s="820" t="s">
        <v>553</v>
      </c>
      <c r="AL71" s="820"/>
      <c r="AM71" s="820"/>
      <c r="AN71" s="820"/>
      <c r="AO71" s="820"/>
      <c r="AP71" s="820" t="s">
        <v>553</v>
      </c>
      <c r="AQ71" s="820"/>
      <c r="AR71" s="820"/>
      <c r="AS71" s="820"/>
      <c r="AT71" s="820"/>
      <c r="AU71" s="820" t="s">
        <v>553</v>
      </c>
      <c r="AV71" s="820"/>
      <c r="AW71" s="820"/>
      <c r="AX71" s="820"/>
      <c r="AY71" s="820"/>
      <c r="AZ71" s="867"/>
      <c r="BA71" s="867"/>
      <c r="BB71" s="867"/>
      <c r="BC71" s="867"/>
      <c r="BD71" s="868"/>
      <c r="BE71" s="218"/>
      <c r="BF71" s="218"/>
      <c r="BG71" s="218"/>
      <c r="BH71" s="218"/>
      <c r="BI71" s="218"/>
      <c r="BJ71" s="218"/>
      <c r="BK71" s="218"/>
      <c r="BL71" s="218"/>
      <c r="BM71" s="218"/>
      <c r="BN71" s="218"/>
      <c r="BO71" s="218"/>
      <c r="BP71" s="218"/>
      <c r="BQ71" s="215">
        <v>65</v>
      </c>
      <c r="BR71" s="220"/>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9"/>
    </row>
    <row r="72" spans="1:131" s="200" customFormat="1" ht="26.25" customHeight="1" x14ac:dyDescent="0.15">
      <c r="A72" s="214">
        <v>5</v>
      </c>
      <c r="B72" s="863"/>
      <c r="C72" s="864"/>
      <c r="D72" s="864"/>
      <c r="E72" s="864"/>
      <c r="F72" s="864"/>
      <c r="G72" s="864"/>
      <c r="H72" s="864"/>
      <c r="I72" s="864"/>
      <c r="J72" s="864"/>
      <c r="K72" s="864"/>
      <c r="L72" s="864"/>
      <c r="M72" s="864"/>
      <c r="N72" s="864"/>
      <c r="O72" s="864"/>
      <c r="P72" s="865"/>
      <c r="Q72" s="866"/>
      <c r="R72" s="820"/>
      <c r="S72" s="820"/>
      <c r="T72" s="820"/>
      <c r="U72" s="820"/>
      <c r="V72" s="820"/>
      <c r="W72" s="820"/>
      <c r="X72" s="820"/>
      <c r="Y72" s="820"/>
      <c r="Z72" s="820"/>
      <c r="AA72" s="820"/>
      <c r="AB72" s="820"/>
      <c r="AC72" s="820"/>
      <c r="AD72" s="820"/>
      <c r="AE72" s="820"/>
      <c r="AF72" s="820"/>
      <c r="AG72" s="820"/>
      <c r="AH72" s="820"/>
      <c r="AI72" s="820"/>
      <c r="AJ72" s="820"/>
      <c r="AK72" s="820"/>
      <c r="AL72" s="820"/>
      <c r="AM72" s="820"/>
      <c r="AN72" s="820"/>
      <c r="AO72" s="820"/>
      <c r="AP72" s="820"/>
      <c r="AQ72" s="820"/>
      <c r="AR72" s="820"/>
      <c r="AS72" s="820"/>
      <c r="AT72" s="820"/>
      <c r="AU72" s="820"/>
      <c r="AV72" s="820"/>
      <c r="AW72" s="820"/>
      <c r="AX72" s="820"/>
      <c r="AY72" s="820"/>
      <c r="AZ72" s="867"/>
      <c r="BA72" s="867"/>
      <c r="BB72" s="867"/>
      <c r="BC72" s="867"/>
      <c r="BD72" s="868"/>
      <c r="BE72" s="218"/>
      <c r="BF72" s="218"/>
      <c r="BG72" s="218"/>
      <c r="BH72" s="218"/>
      <c r="BI72" s="218"/>
      <c r="BJ72" s="218"/>
      <c r="BK72" s="218"/>
      <c r="BL72" s="218"/>
      <c r="BM72" s="218"/>
      <c r="BN72" s="218"/>
      <c r="BO72" s="218"/>
      <c r="BP72" s="218"/>
      <c r="BQ72" s="215">
        <v>66</v>
      </c>
      <c r="BR72" s="220"/>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9"/>
    </row>
    <row r="73" spans="1:131" s="200" customFormat="1" ht="26.25" customHeight="1" x14ac:dyDescent="0.15">
      <c r="A73" s="214">
        <v>6</v>
      </c>
      <c r="B73" s="863"/>
      <c r="C73" s="864"/>
      <c r="D73" s="864"/>
      <c r="E73" s="864"/>
      <c r="F73" s="864"/>
      <c r="G73" s="864"/>
      <c r="H73" s="864"/>
      <c r="I73" s="864"/>
      <c r="J73" s="864"/>
      <c r="K73" s="864"/>
      <c r="L73" s="864"/>
      <c r="M73" s="864"/>
      <c r="N73" s="864"/>
      <c r="O73" s="864"/>
      <c r="P73" s="865"/>
      <c r="Q73" s="866"/>
      <c r="R73" s="820"/>
      <c r="S73" s="820"/>
      <c r="T73" s="820"/>
      <c r="U73" s="820"/>
      <c r="V73" s="820"/>
      <c r="W73" s="820"/>
      <c r="X73" s="820"/>
      <c r="Y73" s="820"/>
      <c r="Z73" s="820"/>
      <c r="AA73" s="820"/>
      <c r="AB73" s="820"/>
      <c r="AC73" s="820"/>
      <c r="AD73" s="820"/>
      <c r="AE73" s="820"/>
      <c r="AF73" s="820"/>
      <c r="AG73" s="820"/>
      <c r="AH73" s="820"/>
      <c r="AI73" s="820"/>
      <c r="AJ73" s="820"/>
      <c r="AK73" s="820"/>
      <c r="AL73" s="820"/>
      <c r="AM73" s="820"/>
      <c r="AN73" s="820"/>
      <c r="AO73" s="820"/>
      <c r="AP73" s="820"/>
      <c r="AQ73" s="820"/>
      <c r="AR73" s="820"/>
      <c r="AS73" s="820"/>
      <c r="AT73" s="820"/>
      <c r="AU73" s="820"/>
      <c r="AV73" s="820"/>
      <c r="AW73" s="820"/>
      <c r="AX73" s="820"/>
      <c r="AY73" s="820"/>
      <c r="AZ73" s="867"/>
      <c r="BA73" s="867"/>
      <c r="BB73" s="867"/>
      <c r="BC73" s="867"/>
      <c r="BD73" s="868"/>
      <c r="BE73" s="218"/>
      <c r="BF73" s="218"/>
      <c r="BG73" s="218"/>
      <c r="BH73" s="218"/>
      <c r="BI73" s="218"/>
      <c r="BJ73" s="218"/>
      <c r="BK73" s="218"/>
      <c r="BL73" s="218"/>
      <c r="BM73" s="218"/>
      <c r="BN73" s="218"/>
      <c r="BO73" s="218"/>
      <c r="BP73" s="218"/>
      <c r="BQ73" s="215">
        <v>67</v>
      </c>
      <c r="BR73" s="220"/>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9"/>
    </row>
    <row r="74" spans="1:131" s="200" customFormat="1" ht="26.25" customHeight="1" x14ac:dyDescent="0.15">
      <c r="A74" s="214">
        <v>7</v>
      </c>
      <c r="B74" s="863"/>
      <c r="C74" s="864"/>
      <c r="D74" s="864"/>
      <c r="E74" s="864"/>
      <c r="F74" s="864"/>
      <c r="G74" s="864"/>
      <c r="H74" s="864"/>
      <c r="I74" s="864"/>
      <c r="J74" s="864"/>
      <c r="K74" s="864"/>
      <c r="L74" s="864"/>
      <c r="M74" s="864"/>
      <c r="N74" s="864"/>
      <c r="O74" s="864"/>
      <c r="P74" s="865"/>
      <c r="Q74" s="866"/>
      <c r="R74" s="820"/>
      <c r="S74" s="820"/>
      <c r="T74" s="820"/>
      <c r="U74" s="820"/>
      <c r="V74" s="820"/>
      <c r="W74" s="820"/>
      <c r="X74" s="820"/>
      <c r="Y74" s="820"/>
      <c r="Z74" s="820"/>
      <c r="AA74" s="820"/>
      <c r="AB74" s="820"/>
      <c r="AC74" s="820"/>
      <c r="AD74" s="820"/>
      <c r="AE74" s="820"/>
      <c r="AF74" s="820"/>
      <c r="AG74" s="820"/>
      <c r="AH74" s="820"/>
      <c r="AI74" s="820"/>
      <c r="AJ74" s="820"/>
      <c r="AK74" s="820"/>
      <c r="AL74" s="820"/>
      <c r="AM74" s="820"/>
      <c r="AN74" s="820"/>
      <c r="AO74" s="820"/>
      <c r="AP74" s="820"/>
      <c r="AQ74" s="820"/>
      <c r="AR74" s="820"/>
      <c r="AS74" s="820"/>
      <c r="AT74" s="820"/>
      <c r="AU74" s="820"/>
      <c r="AV74" s="820"/>
      <c r="AW74" s="820"/>
      <c r="AX74" s="820"/>
      <c r="AY74" s="820"/>
      <c r="AZ74" s="867"/>
      <c r="BA74" s="867"/>
      <c r="BB74" s="867"/>
      <c r="BC74" s="867"/>
      <c r="BD74" s="868"/>
      <c r="BE74" s="218"/>
      <c r="BF74" s="218"/>
      <c r="BG74" s="218"/>
      <c r="BH74" s="218"/>
      <c r="BI74" s="218"/>
      <c r="BJ74" s="218"/>
      <c r="BK74" s="218"/>
      <c r="BL74" s="218"/>
      <c r="BM74" s="218"/>
      <c r="BN74" s="218"/>
      <c r="BO74" s="218"/>
      <c r="BP74" s="218"/>
      <c r="BQ74" s="215">
        <v>68</v>
      </c>
      <c r="BR74" s="220"/>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9"/>
    </row>
    <row r="75" spans="1:131" s="200" customFormat="1" ht="26.25" customHeight="1" x14ac:dyDescent="0.15">
      <c r="A75" s="214">
        <v>8</v>
      </c>
      <c r="B75" s="863"/>
      <c r="C75" s="864"/>
      <c r="D75" s="864"/>
      <c r="E75" s="864"/>
      <c r="F75" s="864"/>
      <c r="G75" s="864"/>
      <c r="H75" s="864"/>
      <c r="I75" s="864"/>
      <c r="J75" s="864"/>
      <c r="K75" s="864"/>
      <c r="L75" s="864"/>
      <c r="M75" s="864"/>
      <c r="N75" s="864"/>
      <c r="O75" s="864"/>
      <c r="P75" s="865"/>
      <c r="Q75" s="869"/>
      <c r="R75" s="870"/>
      <c r="S75" s="870"/>
      <c r="T75" s="870"/>
      <c r="U75" s="819"/>
      <c r="V75" s="871"/>
      <c r="W75" s="870"/>
      <c r="X75" s="870"/>
      <c r="Y75" s="870"/>
      <c r="Z75" s="819"/>
      <c r="AA75" s="871"/>
      <c r="AB75" s="870"/>
      <c r="AC75" s="870"/>
      <c r="AD75" s="870"/>
      <c r="AE75" s="819"/>
      <c r="AF75" s="871"/>
      <c r="AG75" s="870"/>
      <c r="AH75" s="870"/>
      <c r="AI75" s="870"/>
      <c r="AJ75" s="819"/>
      <c r="AK75" s="871"/>
      <c r="AL75" s="870"/>
      <c r="AM75" s="870"/>
      <c r="AN75" s="870"/>
      <c r="AO75" s="819"/>
      <c r="AP75" s="871"/>
      <c r="AQ75" s="870"/>
      <c r="AR75" s="870"/>
      <c r="AS75" s="870"/>
      <c r="AT75" s="819"/>
      <c r="AU75" s="871"/>
      <c r="AV75" s="870"/>
      <c r="AW75" s="870"/>
      <c r="AX75" s="870"/>
      <c r="AY75" s="819"/>
      <c r="AZ75" s="867"/>
      <c r="BA75" s="867"/>
      <c r="BB75" s="867"/>
      <c r="BC75" s="867"/>
      <c r="BD75" s="868"/>
      <c r="BE75" s="218"/>
      <c r="BF75" s="218"/>
      <c r="BG75" s="218"/>
      <c r="BH75" s="218"/>
      <c r="BI75" s="218"/>
      <c r="BJ75" s="218"/>
      <c r="BK75" s="218"/>
      <c r="BL75" s="218"/>
      <c r="BM75" s="218"/>
      <c r="BN75" s="218"/>
      <c r="BO75" s="218"/>
      <c r="BP75" s="218"/>
      <c r="BQ75" s="215">
        <v>69</v>
      </c>
      <c r="BR75" s="220"/>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19"/>
      <c r="V76" s="871"/>
      <c r="W76" s="870"/>
      <c r="X76" s="870"/>
      <c r="Y76" s="870"/>
      <c r="Z76" s="819"/>
      <c r="AA76" s="871"/>
      <c r="AB76" s="870"/>
      <c r="AC76" s="870"/>
      <c r="AD76" s="870"/>
      <c r="AE76" s="819"/>
      <c r="AF76" s="871"/>
      <c r="AG76" s="870"/>
      <c r="AH76" s="870"/>
      <c r="AI76" s="870"/>
      <c r="AJ76" s="819"/>
      <c r="AK76" s="871"/>
      <c r="AL76" s="870"/>
      <c r="AM76" s="870"/>
      <c r="AN76" s="870"/>
      <c r="AO76" s="819"/>
      <c r="AP76" s="871"/>
      <c r="AQ76" s="870"/>
      <c r="AR76" s="870"/>
      <c r="AS76" s="870"/>
      <c r="AT76" s="819"/>
      <c r="AU76" s="871"/>
      <c r="AV76" s="870"/>
      <c r="AW76" s="870"/>
      <c r="AX76" s="870"/>
      <c r="AY76" s="819"/>
      <c r="AZ76" s="867"/>
      <c r="BA76" s="867"/>
      <c r="BB76" s="867"/>
      <c r="BC76" s="867"/>
      <c r="BD76" s="868"/>
      <c r="BE76" s="218"/>
      <c r="BF76" s="218"/>
      <c r="BG76" s="218"/>
      <c r="BH76" s="218"/>
      <c r="BI76" s="218"/>
      <c r="BJ76" s="218"/>
      <c r="BK76" s="218"/>
      <c r="BL76" s="218"/>
      <c r="BM76" s="218"/>
      <c r="BN76" s="218"/>
      <c r="BO76" s="218"/>
      <c r="BP76" s="218"/>
      <c r="BQ76" s="215">
        <v>70</v>
      </c>
      <c r="BR76" s="220"/>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19"/>
      <c r="V77" s="871"/>
      <c r="W77" s="870"/>
      <c r="X77" s="870"/>
      <c r="Y77" s="870"/>
      <c r="Z77" s="819"/>
      <c r="AA77" s="871"/>
      <c r="AB77" s="870"/>
      <c r="AC77" s="870"/>
      <c r="AD77" s="870"/>
      <c r="AE77" s="819"/>
      <c r="AF77" s="871"/>
      <c r="AG77" s="870"/>
      <c r="AH77" s="870"/>
      <c r="AI77" s="870"/>
      <c r="AJ77" s="819"/>
      <c r="AK77" s="871"/>
      <c r="AL77" s="870"/>
      <c r="AM77" s="870"/>
      <c r="AN77" s="870"/>
      <c r="AO77" s="819"/>
      <c r="AP77" s="871"/>
      <c r="AQ77" s="870"/>
      <c r="AR77" s="870"/>
      <c r="AS77" s="870"/>
      <c r="AT77" s="819"/>
      <c r="AU77" s="871"/>
      <c r="AV77" s="870"/>
      <c r="AW77" s="870"/>
      <c r="AX77" s="870"/>
      <c r="AY77" s="819"/>
      <c r="AZ77" s="867"/>
      <c r="BA77" s="867"/>
      <c r="BB77" s="867"/>
      <c r="BC77" s="867"/>
      <c r="BD77" s="868"/>
      <c r="BE77" s="218"/>
      <c r="BF77" s="218"/>
      <c r="BG77" s="218"/>
      <c r="BH77" s="218"/>
      <c r="BI77" s="218"/>
      <c r="BJ77" s="218"/>
      <c r="BK77" s="218"/>
      <c r="BL77" s="218"/>
      <c r="BM77" s="218"/>
      <c r="BN77" s="218"/>
      <c r="BO77" s="218"/>
      <c r="BP77" s="218"/>
      <c r="BQ77" s="215">
        <v>71</v>
      </c>
      <c r="BR77" s="220"/>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67"/>
      <c r="BA78" s="867"/>
      <c r="BB78" s="867"/>
      <c r="BC78" s="867"/>
      <c r="BD78" s="868"/>
      <c r="BE78" s="218"/>
      <c r="BF78" s="218"/>
      <c r="BG78" s="218"/>
      <c r="BH78" s="218"/>
      <c r="BI78" s="218"/>
      <c r="BJ78" s="221"/>
      <c r="BK78" s="221"/>
      <c r="BL78" s="221"/>
      <c r="BM78" s="221"/>
      <c r="BN78" s="221"/>
      <c r="BO78" s="218"/>
      <c r="BP78" s="218"/>
      <c r="BQ78" s="215">
        <v>72</v>
      </c>
      <c r="BR78" s="220"/>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67"/>
      <c r="BA79" s="867"/>
      <c r="BB79" s="867"/>
      <c r="BC79" s="867"/>
      <c r="BD79" s="868"/>
      <c r="BE79" s="218"/>
      <c r="BF79" s="218"/>
      <c r="BG79" s="218"/>
      <c r="BH79" s="218"/>
      <c r="BI79" s="218"/>
      <c r="BJ79" s="221"/>
      <c r="BK79" s="221"/>
      <c r="BL79" s="221"/>
      <c r="BM79" s="221"/>
      <c r="BN79" s="221"/>
      <c r="BO79" s="218"/>
      <c r="BP79" s="218"/>
      <c r="BQ79" s="215">
        <v>73</v>
      </c>
      <c r="BR79" s="220"/>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7"/>
      <c r="BA80" s="867"/>
      <c r="BB80" s="867"/>
      <c r="BC80" s="867"/>
      <c r="BD80" s="868"/>
      <c r="BE80" s="218"/>
      <c r="BF80" s="218"/>
      <c r="BG80" s="218"/>
      <c r="BH80" s="218"/>
      <c r="BI80" s="218"/>
      <c r="BJ80" s="218"/>
      <c r="BK80" s="218"/>
      <c r="BL80" s="218"/>
      <c r="BM80" s="218"/>
      <c r="BN80" s="218"/>
      <c r="BO80" s="218"/>
      <c r="BP80" s="218"/>
      <c r="BQ80" s="215">
        <v>74</v>
      </c>
      <c r="BR80" s="220"/>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7"/>
      <c r="BA81" s="867"/>
      <c r="BB81" s="867"/>
      <c r="BC81" s="867"/>
      <c r="BD81" s="868"/>
      <c r="BE81" s="218"/>
      <c r="BF81" s="218"/>
      <c r="BG81" s="218"/>
      <c r="BH81" s="218"/>
      <c r="BI81" s="218"/>
      <c r="BJ81" s="218"/>
      <c r="BK81" s="218"/>
      <c r="BL81" s="218"/>
      <c r="BM81" s="218"/>
      <c r="BN81" s="218"/>
      <c r="BO81" s="218"/>
      <c r="BP81" s="218"/>
      <c r="BQ81" s="215">
        <v>75</v>
      </c>
      <c r="BR81" s="220"/>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7"/>
      <c r="BA82" s="867"/>
      <c r="BB82" s="867"/>
      <c r="BC82" s="867"/>
      <c r="BD82" s="868"/>
      <c r="BE82" s="218"/>
      <c r="BF82" s="218"/>
      <c r="BG82" s="218"/>
      <c r="BH82" s="218"/>
      <c r="BI82" s="218"/>
      <c r="BJ82" s="218"/>
      <c r="BK82" s="218"/>
      <c r="BL82" s="218"/>
      <c r="BM82" s="218"/>
      <c r="BN82" s="218"/>
      <c r="BO82" s="218"/>
      <c r="BP82" s="218"/>
      <c r="BQ82" s="215">
        <v>76</v>
      </c>
      <c r="BR82" s="220"/>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7"/>
      <c r="BA83" s="867"/>
      <c r="BB83" s="867"/>
      <c r="BC83" s="867"/>
      <c r="BD83" s="868"/>
      <c r="BE83" s="218"/>
      <c r="BF83" s="218"/>
      <c r="BG83" s="218"/>
      <c r="BH83" s="218"/>
      <c r="BI83" s="218"/>
      <c r="BJ83" s="218"/>
      <c r="BK83" s="218"/>
      <c r="BL83" s="218"/>
      <c r="BM83" s="218"/>
      <c r="BN83" s="218"/>
      <c r="BO83" s="218"/>
      <c r="BP83" s="218"/>
      <c r="BQ83" s="215">
        <v>77</v>
      </c>
      <c r="BR83" s="220"/>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7"/>
      <c r="BA84" s="867"/>
      <c r="BB84" s="867"/>
      <c r="BC84" s="867"/>
      <c r="BD84" s="868"/>
      <c r="BE84" s="218"/>
      <c r="BF84" s="218"/>
      <c r="BG84" s="218"/>
      <c r="BH84" s="218"/>
      <c r="BI84" s="218"/>
      <c r="BJ84" s="218"/>
      <c r="BK84" s="218"/>
      <c r="BL84" s="218"/>
      <c r="BM84" s="218"/>
      <c r="BN84" s="218"/>
      <c r="BO84" s="218"/>
      <c r="BP84" s="218"/>
      <c r="BQ84" s="215">
        <v>78</v>
      </c>
      <c r="BR84" s="220"/>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7"/>
      <c r="BA85" s="867"/>
      <c r="BB85" s="867"/>
      <c r="BC85" s="867"/>
      <c r="BD85" s="868"/>
      <c r="BE85" s="218"/>
      <c r="BF85" s="218"/>
      <c r="BG85" s="218"/>
      <c r="BH85" s="218"/>
      <c r="BI85" s="218"/>
      <c r="BJ85" s="218"/>
      <c r="BK85" s="218"/>
      <c r="BL85" s="218"/>
      <c r="BM85" s="218"/>
      <c r="BN85" s="218"/>
      <c r="BO85" s="218"/>
      <c r="BP85" s="218"/>
      <c r="BQ85" s="215">
        <v>79</v>
      </c>
      <c r="BR85" s="220"/>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7"/>
      <c r="BA86" s="867"/>
      <c r="BB86" s="867"/>
      <c r="BC86" s="867"/>
      <c r="BD86" s="868"/>
      <c r="BE86" s="218"/>
      <c r="BF86" s="218"/>
      <c r="BG86" s="218"/>
      <c r="BH86" s="218"/>
      <c r="BI86" s="218"/>
      <c r="BJ86" s="218"/>
      <c r="BK86" s="218"/>
      <c r="BL86" s="218"/>
      <c r="BM86" s="218"/>
      <c r="BN86" s="218"/>
      <c r="BO86" s="218"/>
      <c r="BP86" s="218"/>
      <c r="BQ86" s="215">
        <v>80</v>
      </c>
      <c r="BR86" s="220"/>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9"/>
    </row>
    <row r="88" spans="1:131" s="200" customFormat="1" ht="26.25" customHeight="1" thickBot="1" x14ac:dyDescent="0.2">
      <c r="A88" s="217" t="s">
        <v>370</v>
      </c>
      <c r="B88" s="780" t="s">
        <v>396</v>
      </c>
      <c r="C88" s="781"/>
      <c r="D88" s="781"/>
      <c r="E88" s="781"/>
      <c r="F88" s="781"/>
      <c r="G88" s="781"/>
      <c r="H88" s="781"/>
      <c r="I88" s="781"/>
      <c r="J88" s="781"/>
      <c r="K88" s="781"/>
      <c r="L88" s="781"/>
      <c r="M88" s="781"/>
      <c r="N88" s="781"/>
      <c r="O88" s="781"/>
      <c r="P88" s="782"/>
      <c r="Q88" s="827"/>
      <c r="R88" s="828"/>
      <c r="S88" s="828"/>
      <c r="T88" s="828"/>
      <c r="U88" s="828"/>
      <c r="V88" s="828"/>
      <c r="W88" s="828"/>
      <c r="X88" s="828"/>
      <c r="Y88" s="828"/>
      <c r="Z88" s="828"/>
      <c r="AA88" s="828"/>
      <c r="AB88" s="828"/>
      <c r="AC88" s="828"/>
      <c r="AD88" s="828"/>
      <c r="AE88" s="828"/>
      <c r="AF88" s="831">
        <v>10939</v>
      </c>
      <c r="AG88" s="831"/>
      <c r="AH88" s="831"/>
      <c r="AI88" s="831"/>
      <c r="AJ88" s="831"/>
      <c r="AK88" s="828"/>
      <c r="AL88" s="828"/>
      <c r="AM88" s="828"/>
      <c r="AN88" s="828"/>
      <c r="AO88" s="828"/>
      <c r="AP88" s="831">
        <v>194</v>
      </c>
      <c r="AQ88" s="831"/>
      <c r="AR88" s="831"/>
      <c r="AS88" s="831"/>
      <c r="AT88" s="831"/>
      <c r="AU88" s="831">
        <v>1</v>
      </c>
      <c r="AV88" s="831"/>
      <c r="AW88" s="831"/>
      <c r="AX88" s="831"/>
      <c r="AY88" s="831"/>
      <c r="AZ88" s="836"/>
      <c r="BA88" s="836"/>
      <c r="BB88" s="836"/>
      <c r="BC88" s="836"/>
      <c r="BD88" s="837"/>
      <c r="BE88" s="218"/>
      <c r="BF88" s="218"/>
      <c r="BG88" s="218"/>
      <c r="BH88" s="218"/>
      <c r="BI88" s="218"/>
      <c r="BJ88" s="218"/>
      <c r="BK88" s="218"/>
      <c r="BL88" s="218"/>
      <c r="BM88" s="218"/>
      <c r="BN88" s="218"/>
      <c r="BO88" s="218"/>
      <c r="BP88" s="218"/>
      <c r="BQ88" s="215">
        <v>82</v>
      </c>
      <c r="BR88" s="220"/>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780" t="s">
        <v>397</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558</v>
      </c>
      <c r="CS102" s="839"/>
      <c r="CT102" s="839"/>
      <c r="CU102" s="839"/>
      <c r="CV102" s="883"/>
      <c r="CW102" s="882">
        <v>19</v>
      </c>
      <c r="CX102" s="839"/>
      <c r="CY102" s="839"/>
      <c r="CZ102" s="839"/>
      <c r="DA102" s="883"/>
      <c r="DB102" s="882" t="s">
        <v>545</v>
      </c>
      <c r="DC102" s="839"/>
      <c r="DD102" s="839"/>
      <c r="DE102" s="839"/>
      <c r="DF102" s="883"/>
      <c r="DG102" s="882" t="s">
        <v>545</v>
      </c>
      <c r="DH102" s="839"/>
      <c r="DI102" s="839"/>
      <c r="DJ102" s="839"/>
      <c r="DK102" s="883"/>
      <c r="DL102" s="882" t="s">
        <v>545</v>
      </c>
      <c r="DM102" s="839"/>
      <c r="DN102" s="839"/>
      <c r="DO102" s="839"/>
      <c r="DP102" s="883"/>
      <c r="DQ102" s="882" t="s">
        <v>544</v>
      </c>
      <c r="DR102" s="839"/>
      <c r="DS102" s="839"/>
      <c r="DT102" s="839"/>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404</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405</v>
      </c>
      <c r="AB109" s="885"/>
      <c r="AC109" s="885"/>
      <c r="AD109" s="885"/>
      <c r="AE109" s="886"/>
      <c r="AF109" s="884" t="s">
        <v>287</v>
      </c>
      <c r="AG109" s="885"/>
      <c r="AH109" s="885"/>
      <c r="AI109" s="885"/>
      <c r="AJ109" s="886"/>
      <c r="AK109" s="884" t="s">
        <v>286</v>
      </c>
      <c r="AL109" s="885"/>
      <c r="AM109" s="885"/>
      <c r="AN109" s="885"/>
      <c r="AO109" s="886"/>
      <c r="AP109" s="884" t="s">
        <v>406</v>
      </c>
      <c r="AQ109" s="885"/>
      <c r="AR109" s="885"/>
      <c r="AS109" s="885"/>
      <c r="AT109" s="887"/>
      <c r="AU109" s="904" t="s">
        <v>404</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405</v>
      </c>
      <c r="BR109" s="885"/>
      <c r="BS109" s="885"/>
      <c r="BT109" s="885"/>
      <c r="BU109" s="886"/>
      <c r="BV109" s="884" t="s">
        <v>287</v>
      </c>
      <c r="BW109" s="885"/>
      <c r="BX109" s="885"/>
      <c r="BY109" s="885"/>
      <c r="BZ109" s="886"/>
      <c r="CA109" s="884" t="s">
        <v>286</v>
      </c>
      <c r="CB109" s="885"/>
      <c r="CC109" s="885"/>
      <c r="CD109" s="885"/>
      <c r="CE109" s="886"/>
      <c r="CF109" s="905" t="s">
        <v>406</v>
      </c>
      <c r="CG109" s="905"/>
      <c r="CH109" s="905"/>
      <c r="CI109" s="905"/>
      <c r="CJ109" s="905"/>
      <c r="CK109" s="884" t="s">
        <v>407</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405</v>
      </c>
      <c r="DH109" s="885"/>
      <c r="DI109" s="885"/>
      <c r="DJ109" s="885"/>
      <c r="DK109" s="886"/>
      <c r="DL109" s="884" t="s">
        <v>287</v>
      </c>
      <c r="DM109" s="885"/>
      <c r="DN109" s="885"/>
      <c r="DO109" s="885"/>
      <c r="DP109" s="886"/>
      <c r="DQ109" s="884" t="s">
        <v>286</v>
      </c>
      <c r="DR109" s="885"/>
      <c r="DS109" s="885"/>
      <c r="DT109" s="885"/>
      <c r="DU109" s="886"/>
      <c r="DV109" s="884" t="s">
        <v>406</v>
      </c>
      <c r="DW109" s="885"/>
      <c r="DX109" s="885"/>
      <c r="DY109" s="885"/>
      <c r="DZ109" s="887"/>
    </row>
    <row r="110" spans="1:131" s="199" customFormat="1" ht="26.25" customHeight="1" x14ac:dyDescent="0.15">
      <c r="A110" s="888" t="s">
        <v>408</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20776780</v>
      </c>
      <c r="AB110" s="892"/>
      <c r="AC110" s="892"/>
      <c r="AD110" s="892"/>
      <c r="AE110" s="893"/>
      <c r="AF110" s="894">
        <v>19830340</v>
      </c>
      <c r="AG110" s="892"/>
      <c r="AH110" s="892"/>
      <c r="AI110" s="892"/>
      <c r="AJ110" s="893"/>
      <c r="AK110" s="894">
        <v>19308125</v>
      </c>
      <c r="AL110" s="892"/>
      <c r="AM110" s="892"/>
      <c r="AN110" s="892"/>
      <c r="AO110" s="893"/>
      <c r="AP110" s="895">
        <v>22.9</v>
      </c>
      <c r="AQ110" s="896"/>
      <c r="AR110" s="896"/>
      <c r="AS110" s="896"/>
      <c r="AT110" s="897"/>
      <c r="AU110" s="898" t="s">
        <v>61</v>
      </c>
      <c r="AV110" s="899"/>
      <c r="AW110" s="899"/>
      <c r="AX110" s="899"/>
      <c r="AY110" s="899"/>
      <c r="AZ110" s="940" t="s">
        <v>409</v>
      </c>
      <c r="BA110" s="889"/>
      <c r="BB110" s="889"/>
      <c r="BC110" s="889"/>
      <c r="BD110" s="889"/>
      <c r="BE110" s="889"/>
      <c r="BF110" s="889"/>
      <c r="BG110" s="889"/>
      <c r="BH110" s="889"/>
      <c r="BI110" s="889"/>
      <c r="BJ110" s="889"/>
      <c r="BK110" s="889"/>
      <c r="BL110" s="889"/>
      <c r="BM110" s="889"/>
      <c r="BN110" s="889"/>
      <c r="BO110" s="889"/>
      <c r="BP110" s="890"/>
      <c r="BQ110" s="926">
        <v>182494210</v>
      </c>
      <c r="BR110" s="927"/>
      <c r="BS110" s="927"/>
      <c r="BT110" s="927"/>
      <c r="BU110" s="927"/>
      <c r="BV110" s="927">
        <v>177264431</v>
      </c>
      <c r="BW110" s="927"/>
      <c r="BX110" s="927"/>
      <c r="BY110" s="927"/>
      <c r="BZ110" s="927"/>
      <c r="CA110" s="927">
        <v>177059900</v>
      </c>
      <c r="CB110" s="927"/>
      <c r="CC110" s="927"/>
      <c r="CD110" s="927"/>
      <c r="CE110" s="927"/>
      <c r="CF110" s="941">
        <v>210.4</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1285006</v>
      </c>
      <c r="DH110" s="927"/>
      <c r="DI110" s="927"/>
      <c r="DJ110" s="927"/>
      <c r="DK110" s="927"/>
      <c r="DL110" s="927">
        <v>1144422</v>
      </c>
      <c r="DM110" s="927"/>
      <c r="DN110" s="927"/>
      <c r="DO110" s="927"/>
      <c r="DP110" s="927"/>
      <c r="DQ110" s="927">
        <v>1002062</v>
      </c>
      <c r="DR110" s="927"/>
      <c r="DS110" s="927"/>
      <c r="DT110" s="927"/>
      <c r="DU110" s="927"/>
      <c r="DV110" s="928">
        <v>1.2</v>
      </c>
      <c r="DW110" s="928"/>
      <c r="DX110" s="928"/>
      <c r="DY110" s="928"/>
      <c r="DZ110" s="929"/>
    </row>
    <row r="111" spans="1:131" s="199" customFormat="1" ht="26.25" customHeight="1" x14ac:dyDescent="0.15">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413</v>
      </c>
      <c r="BA111" s="950"/>
      <c r="BB111" s="950"/>
      <c r="BC111" s="950"/>
      <c r="BD111" s="950"/>
      <c r="BE111" s="950"/>
      <c r="BF111" s="950"/>
      <c r="BG111" s="950"/>
      <c r="BH111" s="950"/>
      <c r="BI111" s="950"/>
      <c r="BJ111" s="950"/>
      <c r="BK111" s="950"/>
      <c r="BL111" s="950"/>
      <c r="BM111" s="950"/>
      <c r="BN111" s="950"/>
      <c r="BO111" s="950"/>
      <c r="BP111" s="951"/>
      <c r="BQ111" s="919">
        <v>6498409</v>
      </c>
      <c r="BR111" s="920"/>
      <c r="BS111" s="920"/>
      <c r="BT111" s="920"/>
      <c r="BU111" s="920"/>
      <c r="BV111" s="920">
        <v>4442191</v>
      </c>
      <c r="BW111" s="920"/>
      <c r="BX111" s="920"/>
      <c r="BY111" s="920"/>
      <c r="BZ111" s="920"/>
      <c r="CA111" s="920">
        <v>2279700</v>
      </c>
      <c r="CB111" s="920"/>
      <c r="CC111" s="920"/>
      <c r="CD111" s="920"/>
      <c r="CE111" s="920"/>
      <c r="CF111" s="914">
        <v>2.7</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x14ac:dyDescent="0.15">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33333</v>
      </c>
      <c r="AB112" s="959"/>
      <c r="AC112" s="959"/>
      <c r="AD112" s="959"/>
      <c r="AE112" s="960"/>
      <c r="AF112" s="961">
        <v>33333</v>
      </c>
      <c r="AG112" s="959"/>
      <c r="AH112" s="959"/>
      <c r="AI112" s="959"/>
      <c r="AJ112" s="960"/>
      <c r="AK112" s="961">
        <v>33333</v>
      </c>
      <c r="AL112" s="959"/>
      <c r="AM112" s="959"/>
      <c r="AN112" s="959"/>
      <c r="AO112" s="960"/>
      <c r="AP112" s="962">
        <v>0</v>
      </c>
      <c r="AQ112" s="963"/>
      <c r="AR112" s="963"/>
      <c r="AS112" s="963"/>
      <c r="AT112" s="964"/>
      <c r="AU112" s="900"/>
      <c r="AV112" s="901"/>
      <c r="AW112" s="901"/>
      <c r="AX112" s="901"/>
      <c r="AY112" s="901"/>
      <c r="AZ112" s="949" t="s">
        <v>417</v>
      </c>
      <c r="BA112" s="950"/>
      <c r="BB112" s="950"/>
      <c r="BC112" s="950"/>
      <c r="BD112" s="950"/>
      <c r="BE112" s="950"/>
      <c r="BF112" s="950"/>
      <c r="BG112" s="950"/>
      <c r="BH112" s="950"/>
      <c r="BI112" s="950"/>
      <c r="BJ112" s="950"/>
      <c r="BK112" s="950"/>
      <c r="BL112" s="950"/>
      <c r="BM112" s="950"/>
      <c r="BN112" s="950"/>
      <c r="BO112" s="950"/>
      <c r="BP112" s="951"/>
      <c r="BQ112" s="919">
        <v>55761975</v>
      </c>
      <c r="BR112" s="920"/>
      <c r="BS112" s="920"/>
      <c r="BT112" s="920"/>
      <c r="BU112" s="920"/>
      <c r="BV112" s="920">
        <v>52226907</v>
      </c>
      <c r="BW112" s="920"/>
      <c r="BX112" s="920"/>
      <c r="BY112" s="920"/>
      <c r="BZ112" s="920"/>
      <c r="CA112" s="920">
        <v>51303205</v>
      </c>
      <c r="CB112" s="920"/>
      <c r="CC112" s="920"/>
      <c r="CD112" s="920"/>
      <c r="CE112" s="920"/>
      <c r="CF112" s="914">
        <v>61</v>
      </c>
      <c r="CG112" s="915"/>
      <c r="CH112" s="915"/>
      <c r="CI112" s="915"/>
      <c r="CJ112" s="915"/>
      <c r="CK112" s="945"/>
      <c r="CL112" s="946"/>
      <c r="CM112" s="916" t="s">
        <v>418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x14ac:dyDescent="0.15">
      <c r="A113" s="954"/>
      <c r="B113" s="955"/>
      <c r="C113" s="950" t="s">
        <v>419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3962884</v>
      </c>
      <c r="AB113" s="934"/>
      <c r="AC113" s="934"/>
      <c r="AD113" s="934"/>
      <c r="AE113" s="935"/>
      <c r="AF113" s="936">
        <v>3952305</v>
      </c>
      <c r="AG113" s="934"/>
      <c r="AH113" s="934"/>
      <c r="AI113" s="934"/>
      <c r="AJ113" s="935"/>
      <c r="AK113" s="936">
        <v>4138844</v>
      </c>
      <c r="AL113" s="934"/>
      <c r="AM113" s="934"/>
      <c r="AN113" s="934"/>
      <c r="AO113" s="935"/>
      <c r="AP113" s="937">
        <v>4.9000000000000004</v>
      </c>
      <c r="AQ113" s="938"/>
      <c r="AR113" s="938"/>
      <c r="AS113" s="938"/>
      <c r="AT113" s="939"/>
      <c r="AU113" s="900"/>
      <c r="AV113" s="901"/>
      <c r="AW113" s="901"/>
      <c r="AX113" s="901"/>
      <c r="AY113" s="901"/>
      <c r="AZ113" s="949" t="s">
        <v>420</v>
      </c>
      <c r="BA113" s="950"/>
      <c r="BB113" s="950"/>
      <c r="BC113" s="950"/>
      <c r="BD113" s="950"/>
      <c r="BE113" s="950"/>
      <c r="BF113" s="950"/>
      <c r="BG113" s="950"/>
      <c r="BH113" s="950"/>
      <c r="BI113" s="950"/>
      <c r="BJ113" s="950"/>
      <c r="BK113" s="950"/>
      <c r="BL113" s="950"/>
      <c r="BM113" s="950"/>
      <c r="BN113" s="950"/>
      <c r="BO113" s="950"/>
      <c r="BP113" s="951"/>
      <c r="BQ113" s="919">
        <v>2233</v>
      </c>
      <c r="BR113" s="920"/>
      <c r="BS113" s="920"/>
      <c r="BT113" s="920"/>
      <c r="BU113" s="920"/>
      <c r="BV113" s="920">
        <v>1648</v>
      </c>
      <c r="BW113" s="920"/>
      <c r="BX113" s="920"/>
      <c r="BY113" s="920"/>
      <c r="BZ113" s="920"/>
      <c r="CA113" s="920">
        <v>1055</v>
      </c>
      <c r="CB113" s="920"/>
      <c r="CC113" s="920"/>
      <c r="CD113" s="920"/>
      <c r="CE113" s="920"/>
      <c r="CF113" s="914">
        <v>0</v>
      </c>
      <c r="CG113" s="915"/>
      <c r="CH113" s="915"/>
      <c r="CI113" s="915"/>
      <c r="CJ113" s="915"/>
      <c r="CK113" s="945"/>
      <c r="CL113" s="946"/>
      <c r="CM113" s="916" t="s">
        <v>421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x14ac:dyDescent="0.15">
      <c r="A114" s="954"/>
      <c r="B114" s="955"/>
      <c r="C114" s="950" t="s">
        <v>422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565</v>
      </c>
      <c r="AB114" s="959"/>
      <c r="AC114" s="959"/>
      <c r="AD114" s="959"/>
      <c r="AE114" s="960"/>
      <c r="AF114" s="961">
        <v>532</v>
      </c>
      <c r="AG114" s="959"/>
      <c r="AH114" s="959"/>
      <c r="AI114" s="959"/>
      <c r="AJ114" s="960"/>
      <c r="AK114" s="961">
        <v>512</v>
      </c>
      <c r="AL114" s="959"/>
      <c r="AM114" s="959"/>
      <c r="AN114" s="959"/>
      <c r="AO114" s="960"/>
      <c r="AP114" s="962">
        <v>0</v>
      </c>
      <c r="AQ114" s="963"/>
      <c r="AR114" s="963"/>
      <c r="AS114" s="963"/>
      <c r="AT114" s="964"/>
      <c r="AU114" s="900"/>
      <c r="AV114" s="901"/>
      <c r="AW114" s="901"/>
      <c r="AX114" s="901"/>
      <c r="AY114" s="901"/>
      <c r="AZ114" s="949" t="s">
        <v>423</v>
      </c>
      <c r="BA114" s="950"/>
      <c r="BB114" s="950"/>
      <c r="BC114" s="950"/>
      <c r="BD114" s="950"/>
      <c r="BE114" s="950"/>
      <c r="BF114" s="950"/>
      <c r="BG114" s="950"/>
      <c r="BH114" s="950"/>
      <c r="BI114" s="950"/>
      <c r="BJ114" s="950"/>
      <c r="BK114" s="950"/>
      <c r="BL114" s="950"/>
      <c r="BM114" s="950"/>
      <c r="BN114" s="950"/>
      <c r="BO114" s="950"/>
      <c r="BP114" s="951"/>
      <c r="BQ114" s="919">
        <v>25741984</v>
      </c>
      <c r="BR114" s="920"/>
      <c r="BS114" s="920"/>
      <c r="BT114" s="920"/>
      <c r="BU114" s="920"/>
      <c r="BV114" s="920">
        <v>23811943</v>
      </c>
      <c r="BW114" s="920"/>
      <c r="BX114" s="920"/>
      <c r="BY114" s="920"/>
      <c r="BZ114" s="920"/>
      <c r="CA114" s="920">
        <v>23580658</v>
      </c>
      <c r="CB114" s="920"/>
      <c r="CC114" s="920"/>
      <c r="CD114" s="920"/>
      <c r="CE114" s="920"/>
      <c r="CF114" s="914">
        <v>28</v>
      </c>
      <c r="CG114" s="915"/>
      <c r="CH114" s="915"/>
      <c r="CI114" s="915"/>
      <c r="CJ114" s="915"/>
      <c r="CK114" s="945"/>
      <c r="CL114" s="946"/>
      <c r="CM114" s="916" t="s">
        <v>424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x14ac:dyDescent="0.15">
      <c r="A115" s="954"/>
      <c r="B115" s="955"/>
      <c r="C115" s="950" t="s">
        <v>425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380779</v>
      </c>
      <c r="AB115" s="934"/>
      <c r="AC115" s="934"/>
      <c r="AD115" s="934"/>
      <c r="AE115" s="935"/>
      <c r="AF115" s="936">
        <v>379528</v>
      </c>
      <c r="AG115" s="934"/>
      <c r="AH115" s="934"/>
      <c r="AI115" s="934"/>
      <c r="AJ115" s="935"/>
      <c r="AK115" s="936">
        <v>378378</v>
      </c>
      <c r="AL115" s="934"/>
      <c r="AM115" s="934"/>
      <c r="AN115" s="934"/>
      <c r="AO115" s="935"/>
      <c r="AP115" s="937">
        <v>0.4</v>
      </c>
      <c r="AQ115" s="938"/>
      <c r="AR115" s="938"/>
      <c r="AS115" s="938"/>
      <c r="AT115" s="939"/>
      <c r="AU115" s="900"/>
      <c r="AV115" s="901"/>
      <c r="AW115" s="901"/>
      <c r="AX115" s="901"/>
      <c r="AY115" s="901"/>
      <c r="AZ115" s="949" t="s">
        <v>426</v>
      </c>
      <c r="BA115" s="950"/>
      <c r="BB115" s="950"/>
      <c r="BC115" s="950"/>
      <c r="BD115" s="950"/>
      <c r="BE115" s="950"/>
      <c r="BF115" s="950"/>
      <c r="BG115" s="950"/>
      <c r="BH115" s="950"/>
      <c r="BI115" s="950"/>
      <c r="BJ115" s="950"/>
      <c r="BK115" s="950"/>
      <c r="BL115" s="950"/>
      <c r="BM115" s="950"/>
      <c r="BN115" s="950"/>
      <c r="BO115" s="950"/>
      <c r="BP115" s="951"/>
      <c r="BQ115" s="919">
        <v>913</v>
      </c>
      <c r="BR115" s="920"/>
      <c r="BS115" s="920"/>
      <c r="BT115" s="920"/>
      <c r="BU115" s="920"/>
      <c r="BV115" s="920">
        <v>3433</v>
      </c>
      <c r="BW115" s="920"/>
      <c r="BX115" s="920"/>
      <c r="BY115" s="920"/>
      <c r="BZ115" s="920"/>
      <c r="CA115" s="920" t="s">
        <v>112</v>
      </c>
      <c r="CB115" s="920"/>
      <c r="CC115" s="920"/>
      <c r="CD115" s="920"/>
      <c r="CE115" s="920"/>
      <c r="CF115" s="914" t="s">
        <v>112</v>
      </c>
      <c r="CG115" s="915"/>
      <c r="CH115" s="915"/>
      <c r="CI115" s="915"/>
      <c r="CJ115" s="915"/>
      <c r="CK115" s="945"/>
      <c r="CL115" s="946"/>
      <c r="CM115" s="949" t="s">
        <v>427</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4006439</v>
      </c>
      <c r="DH115" s="959"/>
      <c r="DI115" s="959"/>
      <c r="DJ115" s="959"/>
      <c r="DK115" s="960"/>
      <c r="DL115" s="961">
        <v>2307935</v>
      </c>
      <c r="DM115" s="959"/>
      <c r="DN115" s="959"/>
      <c r="DO115" s="959"/>
      <c r="DP115" s="960"/>
      <c r="DQ115" s="961">
        <v>504932</v>
      </c>
      <c r="DR115" s="959"/>
      <c r="DS115" s="959"/>
      <c r="DT115" s="959"/>
      <c r="DU115" s="960"/>
      <c r="DV115" s="962">
        <v>0.6</v>
      </c>
      <c r="DW115" s="963"/>
      <c r="DX115" s="963"/>
      <c r="DY115" s="963"/>
      <c r="DZ115" s="964"/>
    </row>
    <row r="116" spans="1:130" s="199" customFormat="1" ht="26.25" customHeight="1" x14ac:dyDescent="0.15">
      <c r="A116" s="956"/>
      <c r="B116" s="957"/>
      <c r="C116" s="965" t="s">
        <v>428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429</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9" customFormat="1" ht="26.25" customHeight="1" x14ac:dyDescent="0.15">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431</v>
      </c>
      <c r="Z117" s="886"/>
      <c r="AA117" s="976">
        <v>25154341</v>
      </c>
      <c r="AB117" s="977"/>
      <c r="AC117" s="977"/>
      <c r="AD117" s="977"/>
      <c r="AE117" s="978"/>
      <c r="AF117" s="979">
        <v>24196038</v>
      </c>
      <c r="AG117" s="977"/>
      <c r="AH117" s="977"/>
      <c r="AI117" s="977"/>
      <c r="AJ117" s="978"/>
      <c r="AK117" s="979">
        <v>23859192</v>
      </c>
      <c r="AL117" s="977"/>
      <c r="AM117" s="977"/>
      <c r="AN117" s="977"/>
      <c r="AO117" s="978"/>
      <c r="AP117" s="980"/>
      <c r="AQ117" s="981"/>
      <c r="AR117" s="981"/>
      <c r="AS117" s="981"/>
      <c r="AT117" s="982"/>
      <c r="AU117" s="900"/>
      <c r="AV117" s="901"/>
      <c r="AW117" s="901"/>
      <c r="AX117" s="901"/>
      <c r="AY117" s="901"/>
      <c r="AZ117" s="967" t="s">
        <v>432</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x14ac:dyDescent="0.15">
      <c r="A118" s="904" t="s">
        <v>407</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405</v>
      </c>
      <c r="AB118" s="885"/>
      <c r="AC118" s="885"/>
      <c r="AD118" s="885"/>
      <c r="AE118" s="886"/>
      <c r="AF118" s="884" t="s">
        <v>287</v>
      </c>
      <c r="AG118" s="885"/>
      <c r="AH118" s="885"/>
      <c r="AI118" s="885"/>
      <c r="AJ118" s="886"/>
      <c r="AK118" s="884" t="s">
        <v>286</v>
      </c>
      <c r="AL118" s="885"/>
      <c r="AM118" s="885"/>
      <c r="AN118" s="885"/>
      <c r="AO118" s="886"/>
      <c r="AP118" s="971" t="s">
        <v>406</v>
      </c>
      <c r="AQ118" s="972"/>
      <c r="AR118" s="972"/>
      <c r="AS118" s="972"/>
      <c r="AT118" s="973"/>
      <c r="AU118" s="900"/>
      <c r="AV118" s="901"/>
      <c r="AW118" s="901"/>
      <c r="AX118" s="901"/>
      <c r="AY118" s="901"/>
      <c r="AZ118" s="974" t="s">
        <v>434</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x14ac:dyDescent="0.15">
      <c r="A119" s="1058"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v>156338</v>
      </c>
      <c r="AB119" s="892"/>
      <c r="AC119" s="892"/>
      <c r="AD119" s="892"/>
      <c r="AE119" s="893"/>
      <c r="AF119" s="894">
        <v>156338</v>
      </c>
      <c r="AG119" s="892"/>
      <c r="AH119" s="892"/>
      <c r="AI119" s="892"/>
      <c r="AJ119" s="893"/>
      <c r="AK119" s="894">
        <v>156338</v>
      </c>
      <c r="AL119" s="892"/>
      <c r="AM119" s="892"/>
      <c r="AN119" s="892"/>
      <c r="AO119" s="893"/>
      <c r="AP119" s="895">
        <v>0.2</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436</v>
      </c>
      <c r="BP119" s="1006"/>
      <c r="BQ119" s="997">
        <v>270499724</v>
      </c>
      <c r="BR119" s="998"/>
      <c r="BS119" s="998"/>
      <c r="BT119" s="998"/>
      <c r="BU119" s="998"/>
      <c r="BV119" s="998">
        <v>257750553</v>
      </c>
      <c r="BW119" s="998"/>
      <c r="BX119" s="998"/>
      <c r="BY119" s="998"/>
      <c r="BZ119" s="998"/>
      <c r="CA119" s="998">
        <v>254224518</v>
      </c>
      <c r="CB119" s="998"/>
      <c r="CC119" s="998"/>
      <c r="CD119" s="998"/>
      <c r="CE119" s="998"/>
      <c r="CF119" s="999"/>
      <c r="CG119" s="1000"/>
      <c r="CH119" s="1000"/>
      <c r="CI119" s="1000"/>
      <c r="CJ119" s="1001"/>
      <c r="CK119" s="947"/>
      <c r="CL119" s="948"/>
      <c r="CM119" s="1002" t="s">
        <v>437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1206964</v>
      </c>
      <c r="DH119" s="984"/>
      <c r="DI119" s="984"/>
      <c r="DJ119" s="984"/>
      <c r="DK119" s="985"/>
      <c r="DL119" s="983">
        <v>989834</v>
      </c>
      <c r="DM119" s="984"/>
      <c r="DN119" s="984"/>
      <c r="DO119" s="984"/>
      <c r="DP119" s="985"/>
      <c r="DQ119" s="983">
        <v>772706</v>
      </c>
      <c r="DR119" s="984"/>
      <c r="DS119" s="984"/>
      <c r="DT119" s="984"/>
      <c r="DU119" s="985"/>
      <c r="DV119" s="986">
        <v>0.9</v>
      </c>
      <c r="DW119" s="987"/>
      <c r="DX119" s="987"/>
      <c r="DY119" s="987"/>
      <c r="DZ119" s="988"/>
    </row>
    <row r="120" spans="1:130" s="199" customFormat="1" ht="26.25" customHeight="1" x14ac:dyDescent="0.15">
      <c r="A120" s="1059"/>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438</v>
      </c>
      <c r="AV120" s="990"/>
      <c r="AW120" s="990"/>
      <c r="AX120" s="990"/>
      <c r="AY120" s="991"/>
      <c r="AZ120" s="940" t="s">
        <v>439</v>
      </c>
      <c r="BA120" s="889"/>
      <c r="BB120" s="889"/>
      <c r="BC120" s="889"/>
      <c r="BD120" s="889"/>
      <c r="BE120" s="889"/>
      <c r="BF120" s="889"/>
      <c r="BG120" s="889"/>
      <c r="BH120" s="889"/>
      <c r="BI120" s="889"/>
      <c r="BJ120" s="889"/>
      <c r="BK120" s="889"/>
      <c r="BL120" s="889"/>
      <c r="BM120" s="889"/>
      <c r="BN120" s="889"/>
      <c r="BO120" s="889"/>
      <c r="BP120" s="890"/>
      <c r="BQ120" s="926">
        <v>23782219</v>
      </c>
      <c r="BR120" s="927"/>
      <c r="BS120" s="927"/>
      <c r="BT120" s="927"/>
      <c r="BU120" s="927"/>
      <c r="BV120" s="927">
        <v>27814440</v>
      </c>
      <c r="BW120" s="927"/>
      <c r="BX120" s="927"/>
      <c r="BY120" s="927"/>
      <c r="BZ120" s="927"/>
      <c r="CA120" s="927">
        <v>28445596</v>
      </c>
      <c r="CB120" s="927"/>
      <c r="CC120" s="927"/>
      <c r="CD120" s="927"/>
      <c r="CE120" s="927"/>
      <c r="CF120" s="941">
        <v>33.799999999999997</v>
      </c>
      <c r="CG120" s="942"/>
      <c r="CH120" s="942"/>
      <c r="CI120" s="942"/>
      <c r="CJ120" s="942"/>
      <c r="CK120" s="1007" t="s">
        <v>440</v>
      </c>
      <c r="CL120" s="1008"/>
      <c r="CM120" s="1008"/>
      <c r="CN120" s="1008"/>
      <c r="CO120" s="1009"/>
      <c r="CP120" s="1015" t="s">
        <v>387</v>
      </c>
      <c r="CQ120" s="1016"/>
      <c r="CR120" s="1016"/>
      <c r="CS120" s="1016"/>
      <c r="CT120" s="1016"/>
      <c r="CU120" s="1016"/>
      <c r="CV120" s="1016"/>
      <c r="CW120" s="1016"/>
      <c r="CX120" s="1016"/>
      <c r="CY120" s="1016"/>
      <c r="CZ120" s="1016"/>
      <c r="DA120" s="1016"/>
      <c r="DB120" s="1016"/>
      <c r="DC120" s="1016"/>
      <c r="DD120" s="1016"/>
      <c r="DE120" s="1016"/>
      <c r="DF120" s="1017"/>
      <c r="DG120" s="926">
        <v>53631855</v>
      </c>
      <c r="DH120" s="927"/>
      <c r="DI120" s="927"/>
      <c r="DJ120" s="927"/>
      <c r="DK120" s="927"/>
      <c r="DL120" s="927">
        <v>50265037</v>
      </c>
      <c r="DM120" s="927"/>
      <c r="DN120" s="927"/>
      <c r="DO120" s="927"/>
      <c r="DP120" s="927"/>
      <c r="DQ120" s="927">
        <v>49422514</v>
      </c>
      <c r="DR120" s="927"/>
      <c r="DS120" s="927"/>
      <c r="DT120" s="927"/>
      <c r="DU120" s="927"/>
      <c r="DV120" s="928">
        <v>58.7</v>
      </c>
      <c r="DW120" s="928"/>
      <c r="DX120" s="928"/>
      <c r="DY120" s="928"/>
      <c r="DZ120" s="929"/>
    </row>
    <row r="121" spans="1:130" s="199" customFormat="1" ht="26.25" customHeight="1" x14ac:dyDescent="0.15">
      <c r="A121" s="1059"/>
      <c r="B121" s="946"/>
      <c r="C121" s="967" t="s">
        <v>441</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442</v>
      </c>
      <c r="BA121" s="950"/>
      <c r="BB121" s="950"/>
      <c r="BC121" s="950"/>
      <c r="BD121" s="950"/>
      <c r="BE121" s="950"/>
      <c r="BF121" s="950"/>
      <c r="BG121" s="950"/>
      <c r="BH121" s="950"/>
      <c r="BI121" s="950"/>
      <c r="BJ121" s="950"/>
      <c r="BK121" s="950"/>
      <c r="BL121" s="950"/>
      <c r="BM121" s="950"/>
      <c r="BN121" s="950"/>
      <c r="BO121" s="950"/>
      <c r="BP121" s="951"/>
      <c r="BQ121" s="919">
        <v>40140481</v>
      </c>
      <c r="BR121" s="920"/>
      <c r="BS121" s="920"/>
      <c r="BT121" s="920"/>
      <c r="BU121" s="920"/>
      <c r="BV121" s="920">
        <v>38055541</v>
      </c>
      <c r="BW121" s="920"/>
      <c r="BX121" s="920"/>
      <c r="BY121" s="920"/>
      <c r="BZ121" s="920"/>
      <c r="CA121" s="920">
        <v>38114311</v>
      </c>
      <c r="CB121" s="920"/>
      <c r="CC121" s="920"/>
      <c r="CD121" s="920"/>
      <c r="CE121" s="920"/>
      <c r="CF121" s="914">
        <v>45.3</v>
      </c>
      <c r="CG121" s="915"/>
      <c r="CH121" s="915"/>
      <c r="CI121" s="915"/>
      <c r="CJ121" s="915"/>
      <c r="CK121" s="1010"/>
      <c r="CL121" s="1011"/>
      <c r="CM121" s="1011"/>
      <c r="CN121" s="1011"/>
      <c r="CO121" s="1012"/>
      <c r="CP121" s="1020" t="s">
        <v>390</v>
      </c>
      <c r="CQ121" s="1021"/>
      <c r="CR121" s="1021"/>
      <c r="CS121" s="1021"/>
      <c r="CT121" s="1021"/>
      <c r="CU121" s="1021"/>
      <c r="CV121" s="1021"/>
      <c r="CW121" s="1021"/>
      <c r="CX121" s="1021"/>
      <c r="CY121" s="1021"/>
      <c r="CZ121" s="1021"/>
      <c r="DA121" s="1021"/>
      <c r="DB121" s="1021"/>
      <c r="DC121" s="1021"/>
      <c r="DD121" s="1021"/>
      <c r="DE121" s="1021"/>
      <c r="DF121" s="1022"/>
      <c r="DG121" s="919">
        <v>1165760</v>
      </c>
      <c r="DH121" s="920"/>
      <c r="DI121" s="920"/>
      <c r="DJ121" s="920"/>
      <c r="DK121" s="920"/>
      <c r="DL121" s="920">
        <v>1097627</v>
      </c>
      <c r="DM121" s="920"/>
      <c r="DN121" s="920"/>
      <c r="DO121" s="920"/>
      <c r="DP121" s="920"/>
      <c r="DQ121" s="920">
        <v>1026991</v>
      </c>
      <c r="DR121" s="920"/>
      <c r="DS121" s="920"/>
      <c r="DT121" s="920"/>
      <c r="DU121" s="920"/>
      <c r="DV121" s="921">
        <v>1.2</v>
      </c>
      <c r="DW121" s="921"/>
      <c r="DX121" s="921"/>
      <c r="DY121" s="921"/>
      <c r="DZ121" s="922"/>
    </row>
    <row r="122" spans="1:130" s="199" customFormat="1" ht="26.25" customHeight="1" x14ac:dyDescent="0.15">
      <c r="A122" s="1059"/>
      <c r="B122" s="946"/>
      <c r="C122" s="916" t="s">
        <v>424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443</v>
      </c>
      <c r="BA122" s="965"/>
      <c r="BB122" s="965"/>
      <c r="BC122" s="965"/>
      <c r="BD122" s="965"/>
      <c r="BE122" s="965"/>
      <c r="BF122" s="965"/>
      <c r="BG122" s="965"/>
      <c r="BH122" s="965"/>
      <c r="BI122" s="965"/>
      <c r="BJ122" s="965"/>
      <c r="BK122" s="965"/>
      <c r="BL122" s="965"/>
      <c r="BM122" s="965"/>
      <c r="BN122" s="965"/>
      <c r="BO122" s="965"/>
      <c r="BP122" s="966"/>
      <c r="BQ122" s="997">
        <v>160210782</v>
      </c>
      <c r="BR122" s="998"/>
      <c r="BS122" s="998"/>
      <c r="BT122" s="998"/>
      <c r="BU122" s="998"/>
      <c r="BV122" s="998">
        <v>160263754</v>
      </c>
      <c r="BW122" s="998"/>
      <c r="BX122" s="998"/>
      <c r="BY122" s="998"/>
      <c r="BZ122" s="998"/>
      <c r="CA122" s="998">
        <v>156819958</v>
      </c>
      <c r="CB122" s="998"/>
      <c r="CC122" s="998"/>
      <c r="CD122" s="998"/>
      <c r="CE122" s="998"/>
      <c r="CF122" s="1018">
        <v>186.3</v>
      </c>
      <c r="CG122" s="1019"/>
      <c r="CH122" s="1019"/>
      <c r="CI122" s="1019"/>
      <c r="CJ122" s="1019"/>
      <c r="CK122" s="1010"/>
      <c r="CL122" s="1011"/>
      <c r="CM122" s="1011"/>
      <c r="CN122" s="1011"/>
      <c r="CO122" s="1012"/>
      <c r="CP122" s="1020" t="s">
        <v>385</v>
      </c>
      <c r="CQ122" s="1021"/>
      <c r="CR122" s="1021"/>
      <c r="CS122" s="1021"/>
      <c r="CT122" s="1021"/>
      <c r="CU122" s="1021"/>
      <c r="CV122" s="1021"/>
      <c r="CW122" s="1021"/>
      <c r="CX122" s="1021"/>
      <c r="CY122" s="1021"/>
      <c r="CZ122" s="1021"/>
      <c r="DA122" s="1021"/>
      <c r="DB122" s="1021"/>
      <c r="DC122" s="1021"/>
      <c r="DD122" s="1021"/>
      <c r="DE122" s="1021"/>
      <c r="DF122" s="1022"/>
      <c r="DG122" s="919">
        <v>964360</v>
      </c>
      <c r="DH122" s="920"/>
      <c r="DI122" s="920"/>
      <c r="DJ122" s="920"/>
      <c r="DK122" s="920"/>
      <c r="DL122" s="920">
        <v>864243</v>
      </c>
      <c r="DM122" s="920"/>
      <c r="DN122" s="920"/>
      <c r="DO122" s="920"/>
      <c r="DP122" s="920"/>
      <c r="DQ122" s="920">
        <v>853700</v>
      </c>
      <c r="DR122" s="920"/>
      <c r="DS122" s="920"/>
      <c r="DT122" s="920"/>
      <c r="DU122" s="920"/>
      <c r="DV122" s="921">
        <v>1</v>
      </c>
      <c r="DW122" s="921"/>
      <c r="DX122" s="921"/>
      <c r="DY122" s="921"/>
      <c r="DZ122" s="922"/>
    </row>
    <row r="123" spans="1:130" s="199" customFormat="1" ht="26.25" customHeight="1" x14ac:dyDescent="0.15">
      <c r="A123" s="1059"/>
      <c r="B123" s="946"/>
      <c r="C123" s="916" t="s">
        <v>430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444</v>
      </c>
      <c r="BP123" s="1006"/>
      <c r="BQ123" s="1065">
        <v>224133482</v>
      </c>
      <c r="BR123" s="1066"/>
      <c r="BS123" s="1066"/>
      <c r="BT123" s="1066"/>
      <c r="BU123" s="1066"/>
      <c r="BV123" s="1066">
        <v>226133735</v>
      </c>
      <c r="BW123" s="1066"/>
      <c r="BX123" s="1066"/>
      <c r="BY123" s="1066"/>
      <c r="BZ123" s="1066"/>
      <c r="CA123" s="1066">
        <v>223379865</v>
      </c>
      <c r="CB123" s="1066"/>
      <c r="CC123" s="1066"/>
      <c r="CD123" s="1066"/>
      <c r="CE123" s="1066"/>
      <c r="CF123" s="999"/>
      <c r="CG123" s="1000"/>
      <c r="CH123" s="1000"/>
      <c r="CI123" s="1000"/>
      <c r="CJ123" s="1001"/>
      <c r="CK123" s="1010"/>
      <c r="CL123" s="1011"/>
      <c r="CM123" s="1011"/>
      <c r="CN123" s="1011"/>
      <c r="CO123" s="1012"/>
      <c r="CP123" s="1020" t="s">
        <v>383</v>
      </c>
      <c r="CQ123" s="1021"/>
      <c r="CR123" s="1021"/>
      <c r="CS123" s="1021"/>
      <c r="CT123" s="1021"/>
      <c r="CU123" s="1021"/>
      <c r="CV123" s="1021"/>
      <c r="CW123" s="1021"/>
      <c r="CX123" s="1021"/>
      <c r="CY123" s="1021"/>
      <c r="CZ123" s="1021"/>
      <c r="DA123" s="1021"/>
      <c r="DB123" s="1021"/>
      <c r="DC123" s="1021"/>
      <c r="DD123" s="1021"/>
      <c r="DE123" s="1021"/>
      <c r="DF123" s="1022"/>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9" customFormat="1" ht="26.25" customHeight="1" thickBot="1" x14ac:dyDescent="0.2">
      <c r="A124" s="1059"/>
      <c r="B124" s="946"/>
      <c r="C124" s="916" t="s">
        <v>433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445</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55.9</v>
      </c>
      <c r="BR124" s="1028"/>
      <c r="BS124" s="1028"/>
      <c r="BT124" s="1028"/>
      <c r="BU124" s="1028"/>
      <c r="BV124" s="1028">
        <v>37.9</v>
      </c>
      <c r="BW124" s="1028"/>
      <c r="BX124" s="1028"/>
      <c r="BY124" s="1028"/>
      <c r="BZ124" s="1028"/>
      <c r="CA124" s="1028">
        <v>36.6</v>
      </c>
      <c r="CB124" s="1028"/>
      <c r="CC124" s="1028"/>
      <c r="CD124" s="1028"/>
      <c r="CE124" s="1028"/>
      <c r="CF124" s="1029"/>
      <c r="CG124" s="1030"/>
      <c r="CH124" s="1030"/>
      <c r="CI124" s="1030"/>
      <c r="CJ124" s="1031"/>
      <c r="CK124" s="1013"/>
      <c r="CL124" s="1013"/>
      <c r="CM124" s="1013"/>
      <c r="CN124" s="1013"/>
      <c r="CO124" s="1014"/>
      <c r="CP124" s="1020" t="s">
        <v>446</v>
      </c>
      <c r="CQ124" s="1021"/>
      <c r="CR124" s="1021"/>
      <c r="CS124" s="1021"/>
      <c r="CT124" s="1021"/>
      <c r="CU124" s="1021"/>
      <c r="CV124" s="1021"/>
      <c r="CW124" s="1021"/>
      <c r="CX124" s="1021"/>
      <c r="CY124" s="1021"/>
      <c r="CZ124" s="1021"/>
      <c r="DA124" s="1021"/>
      <c r="DB124" s="1021"/>
      <c r="DC124" s="1021"/>
      <c r="DD124" s="1021"/>
      <c r="DE124" s="1021"/>
      <c r="DF124" s="1022"/>
      <c r="DG124" s="1005" t="s">
        <v>112</v>
      </c>
      <c r="DH124" s="984"/>
      <c r="DI124" s="984"/>
      <c r="DJ124" s="984"/>
      <c r="DK124" s="985"/>
      <c r="DL124" s="983" t="s">
        <v>112</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x14ac:dyDescent="0.15">
      <c r="A125" s="1059"/>
      <c r="B125" s="946"/>
      <c r="C125" s="916" t="s">
        <v>435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447</v>
      </c>
      <c r="CL125" s="1008"/>
      <c r="CM125" s="1008"/>
      <c r="CN125" s="1008"/>
      <c r="CO125" s="1009"/>
      <c r="CP125" s="940" t="s">
        <v>448</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x14ac:dyDescent="0.2">
      <c r="A126" s="1059"/>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217129</v>
      </c>
      <c r="AB126" s="959"/>
      <c r="AC126" s="959"/>
      <c r="AD126" s="959"/>
      <c r="AE126" s="960"/>
      <c r="AF126" s="961">
        <v>217129</v>
      </c>
      <c r="AG126" s="959"/>
      <c r="AH126" s="959"/>
      <c r="AI126" s="959"/>
      <c r="AJ126" s="960"/>
      <c r="AK126" s="961">
        <v>217129</v>
      </c>
      <c r="AL126" s="959"/>
      <c r="AM126" s="959"/>
      <c r="AN126" s="959"/>
      <c r="AO126" s="960"/>
      <c r="AP126" s="962">
        <v>0.3</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449</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x14ac:dyDescent="0.15">
      <c r="A127" s="1060"/>
      <c r="B127" s="948"/>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7312</v>
      </c>
      <c r="AB127" s="959"/>
      <c r="AC127" s="959"/>
      <c r="AD127" s="959"/>
      <c r="AE127" s="960"/>
      <c r="AF127" s="961">
        <v>6061</v>
      </c>
      <c r="AG127" s="959"/>
      <c r="AH127" s="959"/>
      <c r="AI127" s="959"/>
      <c r="AJ127" s="960"/>
      <c r="AK127" s="961">
        <v>4911</v>
      </c>
      <c r="AL127" s="959"/>
      <c r="AM127" s="959"/>
      <c r="AN127" s="959"/>
      <c r="AO127" s="960"/>
      <c r="AP127" s="962">
        <v>0</v>
      </c>
      <c r="AQ127" s="963"/>
      <c r="AR127" s="963"/>
      <c r="AS127" s="963"/>
      <c r="AT127" s="964"/>
      <c r="AU127" s="235"/>
      <c r="AV127" s="235"/>
      <c r="AW127" s="235"/>
      <c r="AX127" s="1032" t="s">
        <v>451</v>
      </c>
      <c r="AY127" s="1033"/>
      <c r="AZ127" s="1033"/>
      <c r="BA127" s="1033"/>
      <c r="BB127" s="1033"/>
      <c r="BC127" s="1033"/>
      <c r="BD127" s="1033"/>
      <c r="BE127" s="1034"/>
      <c r="BF127" s="1035" t="s">
        <v>452</v>
      </c>
      <c r="BG127" s="1033"/>
      <c r="BH127" s="1033"/>
      <c r="BI127" s="1033"/>
      <c r="BJ127" s="1033"/>
      <c r="BK127" s="1033"/>
      <c r="BL127" s="1034"/>
      <c r="BM127" s="1035" t="s">
        <v>453</v>
      </c>
      <c r="BN127" s="1033"/>
      <c r="BO127" s="1033"/>
      <c r="BP127" s="1033"/>
      <c r="BQ127" s="1033"/>
      <c r="BR127" s="1033"/>
      <c r="BS127" s="1034"/>
      <c r="BT127" s="1035" t="s">
        <v>454</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455</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x14ac:dyDescent="0.2">
      <c r="A128" s="1043" t="s">
        <v>456</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457</v>
      </c>
      <c r="X128" s="1045"/>
      <c r="Y128" s="1045"/>
      <c r="Z128" s="1046"/>
      <c r="AA128" s="1047">
        <v>4534825</v>
      </c>
      <c r="AB128" s="1048"/>
      <c r="AC128" s="1048"/>
      <c r="AD128" s="1048"/>
      <c r="AE128" s="1049"/>
      <c r="AF128" s="1050">
        <v>4383925</v>
      </c>
      <c r="AG128" s="1048"/>
      <c r="AH128" s="1048"/>
      <c r="AI128" s="1048"/>
      <c r="AJ128" s="1049"/>
      <c r="AK128" s="1050">
        <v>4631944</v>
      </c>
      <c r="AL128" s="1048"/>
      <c r="AM128" s="1048"/>
      <c r="AN128" s="1048"/>
      <c r="AO128" s="1049"/>
      <c r="AP128" s="1051"/>
      <c r="AQ128" s="1052"/>
      <c r="AR128" s="1052"/>
      <c r="AS128" s="1052"/>
      <c r="AT128" s="1053"/>
      <c r="AU128" s="235"/>
      <c r="AV128" s="235"/>
      <c r="AW128" s="235"/>
      <c r="AX128" s="888" t="s">
        <v>458</v>
      </c>
      <c r="AY128" s="889"/>
      <c r="AZ128" s="889"/>
      <c r="BA128" s="889"/>
      <c r="BB128" s="889"/>
      <c r="BC128" s="889"/>
      <c r="BD128" s="889"/>
      <c r="BE128" s="890"/>
      <c r="BF128" s="1054" t="s">
        <v>112</v>
      </c>
      <c r="BG128" s="1055"/>
      <c r="BH128" s="1055"/>
      <c r="BI128" s="1055"/>
      <c r="BJ128" s="1055"/>
      <c r="BK128" s="1055"/>
      <c r="BL128" s="1056"/>
      <c r="BM128" s="1054">
        <v>11.25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459</v>
      </c>
      <c r="CQ128" s="1037"/>
      <c r="CR128" s="1037"/>
      <c r="CS128" s="1037"/>
      <c r="CT128" s="1037"/>
      <c r="CU128" s="1037"/>
      <c r="CV128" s="1037"/>
      <c r="CW128" s="1037"/>
      <c r="CX128" s="1037"/>
      <c r="CY128" s="1037"/>
      <c r="CZ128" s="1037"/>
      <c r="DA128" s="1037"/>
      <c r="DB128" s="1037"/>
      <c r="DC128" s="1037"/>
      <c r="DD128" s="1037"/>
      <c r="DE128" s="1037"/>
      <c r="DF128" s="1038"/>
      <c r="DG128" s="1039">
        <v>913</v>
      </c>
      <c r="DH128" s="1040"/>
      <c r="DI128" s="1040"/>
      <c r="DJ128" s="1040"/>
      <c r="DK128" s="1040"/>
      <c r="DL128" s="1040">
        <v>3433</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460</v>
      </c>
      <c r="X129" s="1074"/>
      <c r="Y129" s="1074"/>
      <c r="Z129" s="1075"/>
      <c r="AA129" s="958">
        <v>98101897</v>
      </c>
      <c r="AB129" s="959"/>
      <c r="AC129" s="959"/>
      <c r="AD129" s="959"/>
      <c r="AE129" s="960"/>
      <c r="AF129" s="961">
        <v>97849735</v>
      </c>
      <c r="AG129" s="959"/>
      <c r="AH129" s="959"/>
      <c r="AI129" s="959"/>
      <c r="AJ129" s="960"/>
      <c r="AK129" s="961">
        <v>98661947</v>
      </c>
      <c r="AL129" s="959"/>
      <c r="AM129" s="959"/>
      <c r="AN129" s="959"/>
      <c r="AO129" s="960"/>
      <c r="AP129" s="1076"/>
      <c r="AQ129" s="1077"/>
      <c r="AR129" s="1077"/>
      <c r="AS129" s="1077"/>
      <c r="AT129" s="1078"/>
      <c r="AU129" s="237"/>
      <c r="AV129" s="237"/>
      <c r="AW129" s="237"/>
      <c r="AX129" s="1067" t="s">
        <v>461</v>
      </c>
      <c r="AY129" s="950"/>
      <c r="AZ129" s="950"/>
      <c r="BA129" s="950"/>
      <c r="BB129" s="950"/>
      <c r="BC129" s="950"/>
      <c r="BD129" s="950"/>
      <c r="BE129" s="951"/>
      <c r="BF129" s="1068" t="s">
        <v>112</v>
      </c>
      <c r="BG129" s="1069"/>
      <c r="BH129" s="1069"/>
      <c r="BI129" s="1069"/>
      <c r="BJ129" s="1069"/>
      <c r="BK129" s="1069"/>
      <c r="BL129" s="1070"/>
      <c r="BM129" s="1068">
        <v>16.25</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463</v>
      </c>
      <c r="X130" s="1074"/>
      <c r="Y130" s="1074"/>
      <c r="Z130" s="1075"/>
      <c r="AA130" s="958">
        <v>15168902</v>
      </c>
      <c r="AB130" s="959"/>
      <c r="AC130" s="959"/>
      <c r="AD130" s="959"/>
      <c r="AE130" s="960"/>
      <c r="AF130" s="961">
        <v>14509875</v>
      </c>
      <c r="AG130" s="959"/>
      <c r="AH130" s="959"/>
      <c r="AI130" s="959"/>
      <c r="AJ130" s="960"/>
      <c r="AK130" s="961">
        <v>14501436</v>
      </c>
      <c r="AL130" s="959"/>
      <c r="AM130" s="959"/>
      <c r="AN130" s="959"/>
      <c r="AO130" s="960"/>
      <c r="AP130" s="1076"/>
      <c r="AQ130" s="1077"/>
      <c r="AR130" s="1077"/>
      <c r="AS130" s="1077"/>
      <c r="AT130" s="1078"/>
      <c r="AU130" s="237"/>
      <c r="AV130" s="237"/>
      <c r="AW130" s="237"/>
      <c r="AX130" s="1067" t="s">
        <v>464</v>
      </c>
      <c r="AY130" s="950"/>
      <c r="AZ130" s="950"/>
      <c r="BA130" s="950"/>
      <c r="BB130" s="950"/>
      <c r="BC130" s="950"/>
      <c r="BD130" s="950"/>
      <c r="BE130" s="951"/>
      <c r="BF130" s="1104">
        <v>6.1</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465</v>
      </c>
      <c r="X131" s="1112"/>
      <c r="Y131" s="1112"/>
      <c r="Z131" s="1113"/>
      <c r="AA131" s="1005">
        <v>82932995</v>
      </c>
      <c r="AB131" s="984"/>
      <c r="AC131" s="984"/>
      <c r="AD131" s="984"/>
      <c r="AE131" s="985"/>
      <c r="AF131" s="983">
        <v>83339860</v>
      </c>
      <c r="AG131" s="984"/>
      <c r="AH131" s="984"/>
      <c r="AI131" s="984"/>
      <c r="AJ131" s="985"/>
      <c r="AK131" s="983">
        <v>84160511</v>
      </c>
      <c r="AL131" s="984"/>
      <c r="AM131" s="984"/>
      <c r="AN131" s="984"/>
      <c r="AO131" s="985"/>
      <c r="AP131" s="1114"/>
      <c r="AQ131" s="1115"/>
      <c r="AR131" s="1115"/>
      <c r="AS131" s="1115"/>
      <c r="AT131" s="1116"/>
      <c r="AU131" s="237"/>
      <c r="AV131" s="237"/>
      <c r="AW131" s="237"/>
      <c r="AX131" s="1086" t="s">
        <v>466</v>
      </c>
      <c r="AY131" s="1037"/>
      <c r="AZ131" s="1037"/>
      <c r="BA131" s="1037"/>
      <c r="BB131" s="1037"/>
      <c r="BC131" s="1037"/>
      <c r="BD131" s="1037"/>
      <c r="BE131" s="1038"/>
      <c r="BF131" s="1087">
        <v>36.6</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467</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468</v>
      </c>
      <c r="W132" s="1097"/>
      <c r="X132" s="1097"/>
      <c r="Y132" s="1097"/>
      <c r="Z132" s="1098"/>
      <c r="AA132" s="1099">
        <v>6.5723105740000003</v>
      </c>
      <c r="AB132" s="1100"/>
      <c r="AC132" s="1100"/>
      <c r="AD132" s="1100"/>
      <c r="AE132" s="1101"/>
      <c r="AF132" s="1102">
        <v>6.3621873129999997</v>
      </c>
      <c r="AG132" s="1100"/>
      <c r="AH132" s="1100"/>
      <c r="AI132" s="1100"/>
      <c r="AJ132" s="1101"/>
      <c r="AK132" s="1102">
        <v>5.6152368179999996</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469</v>
      </c>
      <c r="W133" s="1080"/>
      <c r="X133" s="1080"/>
      <c r="Y133" s="1080"/>
      <c r="Z133" s="1081"/>
      <c r="AA133" s="1082">
        <v>7.7</v>
      </c>
      <c r="AB133" s="1083"/>
      <c r="AC133" s="1083"/>
      <c r="AD133" s="1083"/>
      <c r="AE133" s="1084"/>
      <c r="AF133" s="1082">
        <v>6.7</v>
      </c>
      <c r="AG133" s="1083"/>
      <c r="AH133" s="1083"/>
      <c r="AI133" s="1083"/>
      <c r="AJ133" s="1084"/>
      <c r="AK133" s="1082">
        <v>6.1</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20" t="s">
        <v>472</v>
      </c>
      <c r="L7" s="256"/>
      <c r="M7" s="257" t="s">
        <v>473</v>
      </c>
      <c r="N7" s="258"/>
    </row>
    <row r="8" spans="1:16" x14ac:dyDescent="0.15">
      <c r="A8" s="250"/>
      <c r="B8" s="246"/>
      <c r="C8" s="246"/>
      <c r="D8" s="246"/>
      <c r="E8" s="246"/>
      <c r="F8" s="246"/>
      <c r="G8" s="259"/>
      <c r="H8" s="260"/>
      <c r="I8" s="260"/>
      <c r="J8" s="261"/>
      <c r="K8" s="1121"/>
      <c r="L8" s="262" t="s">
        <v>474</v>
      </c>
      <c r="M8" s="263" t="s">
        <v>475</v>
      </c>
      <c r="N8" s="264" t="s">
        <v>476</v>
      </c>
    </row>
    <row r="9" spans="1:16" x14ac:dyDescent="0.15">
      <c r="A9" s="250"/>
      <c r="B9" s="246"/>
      <c r="C9" s="246"/>
      <c r="D9" s="246"/>
      <c r="E9" s="246"/>
      <c r="F9" s="246"/>
      <c r="G9" s="1122" t="s">
        <v>477</v>
      </c>
      <c r="H9" s="1123"/>
      <c r="I9" s="1123"/>
      <c r="J9" s="1124"/>
      <c r="K9" s="265">
        <v>27329273</v>
      </c>
      <c r="L9" s="266">
        <v>56969</v>
      </c>
      <c r="M9" s="267">
        <v>57606</v>
      </c>
      <c r="N9" s="268">
        <v>-1.1000000000000001</v>
      </c>
    </row>
    <row r="10" spans="1:16" x14ac:dyDescent="0.15">
      <c r="A10" s="250"/>
      <c r="B10" s="246"/>
      <c r="C10" s="246"/>
      <c r="D10" s="246"/>
      <c r="E10" s="246"/>
      <c r="F10" s="246"/>
      <c r="G10" s="1122" t="s">
        <v>478</v>
      </c>
      <c r="H10" s="1123"/>
      <c r="I10" s="1123"/>
      <c r="J10" s="1124"/>
      <c r="K10" s="269">
        <v>1052510</v>
      </c>
      <c r="L10" s="270">
        <v>2194</v>
      </c>
      <c r="M10" s="271">
        <v>2562</v>
      </c>
      <c r="N10" s="272">
        <v>-14.4</v>
      </c>
    </row>
    <row r="11" spans="1:16" ht="13.5" customHeight="1" x14ac:dyDescent="0.15">
      <c r="A11" s="250"/>
      <c r="B11" s="246"/>
      <c r="C11" s="246"/>
      <c r="D11" s="246"/>
      <c r="E11" s="246"/>
      <c r="F11" s="246"/>
      <c r="G11" s="1122" t="s">
        <v>479</v>
      </c>
      <c r="H11" s="1123"/>
      <c r="I11" s="1123"/>
      <c r="J11" s="1124"/>
      <c r="K11" s="269">
        <v>19421</v>
      </c>
      <c r="L11" s="270">
        <v>40</v>
      </c>
      <c r="M11" s="271">
        <v>1597</v>
      </c>
      <c r="N11" s="272">
        <v>-97.5</v>
      </c>
    </row>
    <row r="12" spans="1:16" ht="13.5" customHeight="1" x14ac:dyDescent="0.15">
      <c r="A12" s="250"/>
      <c r="B12" s="246"/>
      <c r="C12" s="246"/>
      <c r="D12" s="246"/>
      <c r="E12" s="246"/>
      <c r="F12" s="246"/>
      <c r="G12" s="1122" t="s">
        <v>480</v>
      </c>
      <c r="H12" s="1123"/>
      <c r="I12" s="1123"/>
      <c r="J12" s="1124"/>
      <c r="K12" s="269">
        <v>120285</v>
      </c>
      <c r="L12" s="270">
        <v>251</v>
      </c>
      <c r="M12" s="271">
        <v>583</v>
      </c>
      <c r="N12" s="272">
        <v>-56.9</v>
      </c>
    </row>
    <row r="13" spans="1:16" ht="13.5" customHeight="1" x14ac:dyDescent="0.15">
      <c r="A13" s="250"/>
      <c r="B13" s="246"/>
      <c r="C13" s="246"/>
      <c r="D13" s="246"/>
      <c r="E13" s="246"/>
      <c r="F13" s="246"/>
      <c r="G13" s="1122" t="s">
        <v>481</v>
      </c>
      <c r="H13" s="1123"/>
      <c r="I13" s="1123"/>
      <c r="J13" s="1124"/>
      <c r="K13" s="269" t="s">
        <v>482</v>
      </c>
      <c r="L13" s="270" t="s">
        <v>482</v>
      </c>
      <c r="M13" s="271">
        <v>23</v>
      </c>
      <c r="N13" s="272" t="s">
        <v>482</v>
      </c>
    </row>
    <row r="14" spans="1:16" ht="13.5" customHeight="1" x14ac:dyDescent="0.15">
      <c r="A14" s="250"/>
      <c r="B14" s="246"/>
      <c r="C14" s="246"/>
      <c r="D14" s="246"/>
      <c r="E14" s="246"/>
      <c r="F14" s="246"/>
      <c r="G14" s="1122" t="s">
        <v>483</v>
      </c>
      <c r="H14" s="1123"/>
      <c r="I14" s="1123"/>
      <c r="J14" s="1124"/>
      <c r="K14" s="269">
        <v>676709</v>
      </c>
      <c r="L14" s="270">
        <v>1411</v>
      </c>
      <c r="M14" s="271">
        <v>1821</v>
      </c>
      <c r="N14" s="272">
        <v>-22.5</v>
      </c>
    </row>
    <row r="15" spans="1:16" ht="13.5" customHeight="1" x14ac:dyDescent="0.15">
      <c r="A15" s="250"/>
      <c r="B15" s="246"/>
      <c r="C15" s="246"/>
      <c r="D15" s="246"/>
      <c r="E15" s="246"/>
      <c r="F15" s="246"/>
      <c r="G15" s="1122" t="s">
        <v>484</v>
      </c>
      <c r="H15" s="1123"/>
      <c r="I15" s="1123"/>
      <c r="J15" s="1124"/>
      <c r="K15" s="269">
        <v>410933</v>
      </c>
      <c r="L15" s="270">
        <v>857</v>
      </c>
      <c r="M15" s="271">
        <v>1288</v>
      </c>
      <c r="N15" s="272">
        <v>-33.5</v>
      </c>
    </row>
    <row r="16" spans="1:16" x14ac:dyDescent="0.15">
      <c r="A16" s="250"/>
      <c r="B16" s="246"/>
      <c r="C16" s="246"/>
      <c r="D16" s="246"/>
      <c r="E16" s="246"/>
      <c r="F16" s="246"/>
      <c r="G16" s="1125" t="s">
        <v>485</v>
      </c>
      <c r="H16" s="1126"/>
      <c r="I16" s="1126"/>
      <c r="J16" s="1127"/>
      <c r="K16" s="270">
        <v>-2631059</v>
      </c>
      <c r="L16" s="270">
        <v>-5485</v>
      </c>
      <c r="M16" s="271">
        <v>-4777</v>
      </c>
      <c r="N16" s="272">
        <v>14.8</v>
      </c>
    </row>
    <row r="17" spans="1:16" x14ac:dyDescent="0.15">
      <c r="A17" s="250"/>
      <c r="B17" s="246"/>
      <c r="C17" s="246"/>
      <c r="D17" s="246"/>
      <c r="E17" s="246"/>
      <c r="F17" s="246"/>
      <c r="G17" s="1125" t="s">
        <v>170</v>
      </c>
      <c r="H17" s="1126"/>
      <c r="I17" s="1126"/>
      <c r="J17" s="1127"/>
      <c r="K17" s="270">
        <v>26978072</v>
      </c>
      <c r="L17" s="270">
        <v>56236</v>
      </c>
      <c r="M17" s="271">
        <v>60704</v>
      </c>
      <c r="N17" s="272">
        <v>-7.4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17" t="s">
        <v>490</v>
      </c>
      <c r="H21" s="1118"/>
      <c r="I21" s="1118"/>
      <c r="J21" s="1119"/>
      <c r="K21" s="282">
        <v>5.96</v>
      </c>
      <c r="L21" s="283">
        <v>6.19</v>
      </c>
      <c r="M21" s="284">
        <v>-0.23</v>
      </c>
      <c r="N21" s="251"/>
      <c r="O21" s="285"/>
      <c r="P21" s="281"/>
    </row>
    <row r="22" spans="1:16" s="286" customFormat="1" x14ac:dyDescent="0.15">
      <c r="A22" s="281"/>
      <c r="B22" s="251"/>
      <c r="C22" s="251"/>
      <c r="D22" s="251"/>
      <c r="E22" s="251"/>
      <c r="F22" s="251"/>
      <c r="G22" s="1117" t="s">
        <v>491</v>
      </c>
      <c r="H22" s="1118"/>
      <c r="I22" s="1118"/>
      <c r="J22" s="1119"/>
      <c r="K22" s="287">
        <v>100.2</v>
      </c>
      <c r="L22" s="288">
        <v>100.2</v>
      </c>
      <c r="M22" s="289">
        <v>0</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20" t="s">
        <v>472</v>
      </c>
      <c r="L30" s="256"/>
      <c r="M30" s="257" t="s">
        <v>473</v>
      </c>
      <c r="N30" s="258"/>
    </row>
    <row r="31" spans="1:16" x14ac:dyDescent="0.15">
      <c r="A31" s="250"/>
      <c r="B31" s="246"/>
      <c r="C31" s="246"/>
      <c r="D31" s="246"/>
      <c r="E31" s="246"/>
      <c r="F31" s="246"/>
      <c r="G31" s="259"/>
      <c r="H31" s="260"/>
      <c r="I31" s="260"/>
      <c r="J31" s="261"/>
      <c r="K31" s="1121"/>
      <c r="L31" s="262" t="s">
        <v>474</v>
      </c>
      <c r="M31" s="263" t="s">
        <v>475</v>
      </c>
      <c r="N31" s="264" t="s">
        <v>476</v>
      </c>
    </row>
    <row r="32" spans="1:16" ht="27" customHeight="1" x14ac:dyDescent="0.15">
      <c r="A32" s="250"/>
      <c r="B32" s="246"/>
      <c r="C32" s="246"/>
      <c r="D32" s="246"/>
      <c r="E32" s="246"/>
      <c r="F32" s="246"/>
      <c r="G32" s="1133" t="s">
        <v>495</v>
      </c>
      <c r="H32" s="1134"/>
      <c r="I32" s="1134"/>
      <c r="J32" s="1135"/>
      <c r="K32" s="296">
        <v>19308125</v>
      </c>
      <c r="L32" s="296">
        <v>40248</v>
      </c>
      <c r="M32" s="297">
        <v>38230</v>
      </c>
      <c r="N32" s="298">
        <v>5.3</v>
      </c>
    </row>
    <row r="33" spans="1:16" ht="13.5" customHeight="1" x14ac:dyDescent="0.15">
      <c r="A33" s="250"/>
      <c r="B33" s="246"/>
      <c r="C33" s="246"/>
      <c r="D33" s="246"/>
      <c r="E33" s="246"/>
      <c r="F33" s="246"/>
      <c r="G33" s="1133" t="s">
        <v>496</v>
      </c>
      <c r="H33" s="1134"/>
      <c r="I33" s="1134"/>
      <c r="J33" s="1135"/>
      <c r="K33" s="296" t="s">
        <v>482</v>
      </c>
      <c r="L33" s="296" t="s">
        <v>482</v>
      </c>
      <c r="M33" s="297" t="s">
        <v>482</v>
      </c>
      <c r="N33" s="298" t="s">
        <v>482</v>
      </c>
    </row>
    <row r="34" spans="1:16" ht="27" customHeight="1" x14ac:dyDescent="0.15">
      <c r="A34" s="250"/>
      <c r="B34" s="246"/>
      <c r="C34" s="246"/>
      <c r="D34" s="246"/>
      <c r="E34" s="246"/>
      <c r="F34" s="246"/>
      <c r="G34" s="1133" t="s">
        <v>497</v>
      </c>
      <c r="H34" s="1134"/>
      <c r="I34" s="1134"/>
      <c r="J34" s="1135"/>
      <c r="K34" s="296">
        <v>33333</v>
      </c>
      <c r="L34" s="296">
        <v>69</v>
      </c>
      <c r="M34" s="297">
        <v>109</v>
      </c>
      <c r="N34" s="298">
        <v>-36.700000000000003</v>
      </c>
    </row>
    <row r="35" spans="1:16" ht="27" customHeight="1" x14ac:dyDescent="0.15">
      <c r="A35" s="250"/>
      <c r="B35" s="246"/>
      <c r="C35" s="246"/>
      <c r="D35" s="246"/>
      <c r="E35" s="246"/>
      <c r="F35" s="246"/>
      <c r="G35" s="1133" t="s">
        <v>498</v>
      </c>
      <c r="H35" s="1134"/>
      <c r="I35" s="1134"/>
      <c r="J35" s="1135"/>
      <c r="K35" s="296">
        <v>4138844</v>
      </c>
      <c r="L35" s="296">
        <v>8628</v>
      </c>
      <c r="M35" s="297">
        <v>9521</v>
      </c>
      <c r="N35" s="298">
        <v>-9.4</v>
      </c>
    </row>
    <row r="36" spans="1:16" ht="27" customHeight="1" x14ac:dyDescent="0.15">
      <c r="A36" s="250"/>
      <c r="B36" s="246"/>
      <c r="C36" s="246"/>
      <c r="D36" s="246"/>
      <c r="E36" s="246"/>
      <c r="F36" s="246"/>
      <c r="G36" s="1133" t="s">
        <v>499</v>
      </c>
      <c r="H36" s="1134"/>
      <c r="I36" s="1134"/>
      <c r="J36" s="1135"/>
      <c r="K36" s="296">
        <v>512</v>
      </c>
      <c r="L36" s="296">
        <v>1</v>
      </c>
      <c r="M36" s="297">
        <v>386</v>
      </c>
      <c r="N36" s="298">
        <v>-99.7</v>
      </c>
    </row>
    <row r="37" spans="1:16" ht="13.5" customHeight="1" x14ac:dyDescent="0.15">
      <c r="A37" s="250"/>
      <c r="B37" s="246"/>
      <c r="C37" s="246"/>
      <c r="D37" s="246"/>
      <c r="E37" s="246"/>
      <c r="F37" s="246"/>
      <c r="G37" s="1133" t="s">
        <v>500</v>
      </c>
      <c r="H37" s="1134"/>
      <c r="I37" s="1134"/>
      <c r="J37" s="1135"/>
      <c r="K37" s="296">
        <v>378378</v>
      </c>
      <c r="L37" s="296">
        <v>789</v>
      </c>
      <c r="M37" s="297">
        <v>876</v>
      </c>
      <c r="N37" s="298">
        <v>-9.9</v>
      </c>
    </row>
    <row r="38" spans="1:16" ht="27" customHeight="1" x14ac:dyDescent="0.15">
      <c r="A38" s="250"/>
      <c r="B38" s="246"/>
      <c r="C38" s="246"/>
      <c r="D38" s="246"/>
      <c r="E38" s="246"/>
      <c r="F38" s="246"/>
      <c r="G38" s="1136" t="s">
        <v>501</v>
      </c>
      <c r="H38" s="1137"/>
      <c r="I38" s="1137"/>
      <c r="J38" s="1138"/>
      <c r="K38" s="299" t="s">
        <v>482</v>
      </c>
      <c r="L38" s="299" t="s">
        <v>482</v>
      </c>
      <c r="M38" s="300">
        <v>2</v>
      </c>
      <c r="N38" s="301" t="s">
        <v>482</v>
      </c>
      <c r="O38" s="295"/>
    </row>
    <row r="39" spans="1:16" x14ac:dyDescent="0.15">
      <c r="A39" s="250"/>
      <c r="B39" s="246"/>
      <c r="C39" s="246"/>
      <c r="D39" s="246"/>
      <c r="E39" s="246"/>
      <c r="F39" s="246"/>
      <c r="G39" s="1136" t="s">
        <v>502</v>
      </c>
      <c r="H39" s="1137"/>
      <c r="I39" s="1137"/>
      <c r="J39" s="1138"/>
      <c r="K39" s="302">
        <v>-4631944</v>
      </c>
      <c r="L39" s="302">
        <v>-9655</v>
      </c>
      <c r="M39" s="303">
        <v>-8387</v>
      </c>
      <c r="N39" s="304">
        <v>15.1</v>
      </c>
      <c r="O39" s="295"/>
    </row>
    <row r="40" spans="1:16" ht="27" customHeight="1" x14ac:dyDescent="0.15">
      <c r="A40" s="250"/>
      <c r="B40" s="246"/>
      <c r="C40" s="246"/>
      <c r="D40" s="246"/>
      <c r="E40" s="246"/>
      <c r="F40" s="246"/>
      <c r="G40" s="1133" t="s">
        <v>503</v>
      </c>
      <c r="H40" s="1134"/>
      <c r="I40" s="1134"/>
      <c r="J40" s="1135"/>
      <c r="K40" s="302">
        <v>-14501436</v>
      </c>
      <c r="L40" s="302">
        <v>-30229</v>
      </c>
      <c r="M40" s="303">
        <v>-29253</v>
      </c>
      <c r="N40" s="304">
        <v>3.3</v>
      </c>
      <c r="O40" s="295"/>
    </row>
    <row r="41" spans="1:16" x14ac:dyDescent="0.15">
      <c r="A41" s="250"/>
      <c r="B41" s="246"/>
      <c r="C41" s="246"/>
      <c r="D41" s="246"/>
      <c r="E41" s="246"/>
      <c r="F41" s="246"/>
      <c r="G41" s="1139" t="s">
        <v>281</v>
      </c>
      <c r="H41" s="1140"/>
      <c r="I41" s="1140"/>
      <c r="J41" s="1141"/>
      <c r="K41" s="296">
        <v>4725812</v>
      </c>
      <c r="L41" s="302">
        <v>9851</v>
      </c>
      <c r="M41" s="303">
        <v>11483</v>
      </c>
      <c r="N41" s="304">
        <v>-14.2</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28" t="s">
        <v>472</v>
      </c>
      <c r="J49" s="1130" t="s">
        <v>507</v>
      </c>
      <c r="K49" s="1131"/>
      <c r="L49" s="1131"/>
      <c r="M49" s="1131"/>
      <c r="N49" s="1132"/>
    </row>
    <row r="50" spans="1:14" x14ac:dyDescent="0.15">
      <c r="A50" s="250"/>
      <c r="B50" s="246"/>
      <c r="C50" s="246"/>
      <c r="D50" s="246"/>
      <c r="E50" s="246"/>
      <c r="F50" s="246"/>
      <c r="G50" s="314"/>
      <c r="H50" s="315"/>
      <c r="I50" s="1129"/>
      <c r="J50" s="316" t="s">
        <v>508</v>
      </c>
      <c r="K50" s="317" t="s">
        <v>509</v>
      </c>
      <c r="L50" s="318" t="s">
        <v>510</v>
      </c>
      <c r="M50" s="319" t="s">
        <v>511</v>
      </c>
      <c r="N50" s="320" t="s">
        <v>512</v>
      </c>
    </row>
    <row r="51" spans="1:14" x14ac:dyDescent="0.15">
      <c r="A51" s="250"/>
      <c r="B51" s="246"/>
      <c r="C51" s="246"/>
      <c r="D51" s="246"/>
      <c r="E51" s="246"/>
      <c r="F51" s="246"/>
      <c r="G51" s="312" t="s">
        <v>513</v>
      </c>
      <c r="H51" s="313"/>
      <c r="I51" s="321">
        <v>29315943</v>
      </c>
      <c r="J51" s="322">
        <v>61495</v>
      </c>
      <c r="K51" s="323">
        <v>50</v>
      </c>
      <c r="L51" s="324">
        <v>41705</v>
      </c>
      <c r="M51" s="325">
        <v>-4.9000000000000004</v>
      </c>
      <c r="N51" s="326">
        <v>54.9</v>
      </c>
    </row>
    <row r="52" spans="1:14" x14ac:dyDescent="0.15">
      <c r="A52" s="250"/>
      <c r="B52" s="246"/>
      <c r="C52" s="246"/>
      <c r="D52" s="246"/>
      <c r="E52" s="246"/>
      <c r="F52" s="246"/>
      <c r="G52" s="327"/>
      <c r="H52" s="328" t="s">
        <v>514</v>
      </c>
      <c r="I52" s="329">
        <v>13549093</v>
      </c>
      <c r="J52" s="330">
        <v>28421</v>
      </c>
      <c r="K52" s="331">
        <v>37.4</v>
      </c>
      <c r="L52" s="332">
        <v>22742</v>
      </c>
      <c r="M52" s="333">
        <v>-4.0999999999999996</v>
      </c>
      <c r="N52" s="334">
        <v>41.5</v>
      </c>
    </row>
    <row r="53" spans="1:14" x14ac:dyDescent="0.15">
      <c r="A53" s="250"/>
      <c r="B53" s="246"/>
      <c r="C53" s="246"/>
      <c r="D53" s="246"/>
      <c r="E53" s="246"/>
      <c r="F53" s="246"/>
      <c r="G53" s="312" t="s">
        <v>515</v>
      </c>
      <c r="H53" s="313"/>
      <c r="I53" s="321">
        <v>20279452</v>
      </c>
      <c r="J53" s="322">
        <v>42355</v>
      </c>
      <c r="K53" s="323">
        <v>-31.1</v>
      </c>
      <c r="L53" s="324">
        <v>47677</v>
      </c>
      <c r="M53" s="325">
        <v>14.3</v>
      </c>
      <c r="N53" s="326">
        <v>-45.4</v>
      </c>
    </row>
    <row r="54" spans="1:14" x14ac:dyDescent="0.15">
      <c r="A54" s="250"/>
      <c r="B54" s="246"/>
      <c r="C54" s="246"/>
      <c r="D54" s="246"/>
      <c r="E54" s="246"/>
      <c r="F54" s="246"/>
      <c r="G54" s="327"/>
      <c r="H54" s="328" t="s">
        <v>514</v>
      </c>
      <c r="I54" s="329">
        <v>9267329</v>
      </c>
      <c r="J54" s="330">
        <v>19356</v>
      </c>
      <c r="K54" s="331">
        <v>-31.9</v>
      </c>
      <c r="L54" s="332">
        <v>23360</v>
      </c>
      <c r="M54" s="333">
        <v>2.7</v>
      </c>
      <c r="N54" s="334">
        <v>-34.6</v>
      </c>
    </row>
    <row r="55" spans="1:14" x14ac:dyDescent="0.15">
      <c r="A55" s="250"/>
      <c r="B55" s="246"/>
      <c r="C55" s="246"/>
      <c r="D55" s="246"/>
      <c r="E55" s="246"/>
      <c r="F55" s="246"/>
      <c r="G55" s="312" t="s">
        <v>516</v>
      </c>
      <c r="H55" s="313"/>
      <c r="I55" s="321">
        <v>21205600</v>
      </c>
      <c r="J55" s="322">
        <v>44290</v>
      </c>
      <c r="K55" s="323">
        <v>4.5999999999999996</v>
      </c>
      <c r="L55" s="324">
        <v>51613</v>
      </c>
      <c r="M55" s="325">
        <v>8.3000000000000007</v>
      </c>
      <c r="N55" s="326">
        <v>-3.7</v>
      </c>
    </row>
    <row r="56" spans="1:14" x14ac:dyDescent="0.15">
      <c r="A56" s="250"/>
      <c r="B56" s="246"/>
      <c r="C56" s="246"/>
      <c r="D56" s="246"/>
      <c r="E56" s="246"/>
      <c r="F56" s="246"/>
      <c r="G56" s="327"/>
      <c r="H56" s="328" t="s">
        <v>514</v>
      </c>
      <c r="I56" s="329">
        <v>10560261</v>
      </c>
      <c r="J56" s="330">
        <v>22056</v>
      </c>
      <c r="K56" s="331">
        <v>13.9</v>
      </c>
      <c r="L56" s="332">
        <v>25872</v>
      </c>
      <c r="M56" s="333">
        <v>10.8</v>
      </c>
      <c r="N56" s="334">
        <v>3.1</v>
      </c>
    </row>
    <row r="57" spans="1:14" x14ac:dyDescent="0.15">
      <c r="A57" s="250"/>
      <c r="B57" s="246"/>
      <c r="C57" s="246"/>
      <c r="D57" s="246"/>
      <c r="E57" s="246"/>
      <c r="F57" s="246"/>
      <c r="G57" s="312" t="s">
        <v>517</v>
      </c>
      <c r="H57" s="313"/>
      <c r="I57" s="321">
        <v>17364139</v>
      </c>
      <c r="J57" s="322">
        <v>36225</v>
      </c>
      <c r="K57" s="323">
        <v>-18.2</v>
      </c>
      <c r="L57" s="324">
        <v>50880</v>
      </c>
      <c r="M57" s="325">
        <v>-1.4</v>
      </c>
      <c r="N57" s="326">
        <v>-16.8</v>
      </c>
    </row>
    <row r="58" spans="1:14" x14ac:dyDescent="0.15">
      <c r="A58" s="250"/>
      <c r="B58" s="246"/>
      <c r="C58" s="246"/>
      <c r="D58" s="246"/>
      <c r="E58" s="246"/>
      <c r="F58" s="246"/>
      <c r="G58" s="327"/>
      <c r="H58" s="328" t="s">
        <v>514</v>
      </c>
      <c r="I58" s="329">
        <v>10371399</v>
      </c>
      <c r="J58" s="330">
        <v>21637</v>
      </c>
      <c r="K58" s="331">
        <v>-1.9</v>
      </c>
      <c r="L58" s="332">
        <v>27819</v>
      </c>
      <c r="M58" s="333">
        <v>7.5</v>
      </c>
      <c r="N58" s="334">
        <v>-9.4</v>
      </c>
    </row>
    <row r="59" spans="1:14" x14ac:dyDescent="0.15">
      <c r="A59" s="250"/>
      <c r="B59" s="246"/>
      <c r="C59" s="246"/>
      <c r="D59" s="246"/>
      <c r="E59" s="246"/>
      <c r="F59" s="246"/>
      <c r="G59" s="312" t="s">
        <v>518</v>
      </c>
      <c r="H59" s="313"/>
      <c r="I59" s="321">
        <v>23318434</v>
      </c>
      <c r="J59" s="322">
        <v>48608</v>
      </c>
      <c r="K59" s="323">
        <v>34.200000000000003</v>
      </c>
      <c r="L59" s="324">
        <v>46395</v>
      </c>
      <c r="M59" s="325">
        <v>-8.8000000000000007</v>
      </c>
      <c r="N59" s="326">
        <v>43</v>
      </c>
    </row>
    <row r="60" spans="1:14" x14ac:dyDescent="0.15">
      <c r="A60" s="250"/>
      <c r="B60" s="246"/>
      <c r="C60" s="246"/>
      <c r="D60" s="246"/>
      <c r="E60" s="246"/>
      <c r="F60" s="246"/>
      <c r="G60" s="327"/>
      <c r="H60" s="328" t="s">
        <v>514</v>
      </c>
      <c r="I60" s="335">
        <v>14972467</v>
      </c>
      <c r="J60" s="330">
        <v>31210</v>
      </c>
      <c r="K60" s="331">
        <v>44.2</v>
      </c>
      <c r="L60" s="332">
        <v>26304</v>
      </c>
      <c r="M60" s="333">
        <v>-5.4</v>
      </c>
      <c r="N60" s="334">
        <v>49.6</v>
      </c>
    </row>
    <row r="61" spans="1:14" x14ac:dyDescent="0.15">
      <c r="A61" s="250"/>
      <c r="B61" s="246"/>
      <c r="C61" s="246"/>
      <c r="D61" s="246"/>
      <c r="E61" s="246"/>
      <c r="F61" s="246"/>
      <c r="G61" s="312" t="s">
        <v>519</v>
      </c>
      <c r="H61" s="336"/>
      <c r="I61" s="337">
        <v>22296714</v>
      </c>
      <c r="J61" s="338">
        <v>46595</v>
      </c>
      <c r="K61" s="339">
        <v>7.9</v>
      </c>
      <c r="L61" s="340">
        <v>47654</v>
      </c>
      <c r="M61" s="341">
        <v>1.5</v>
      </c>
      <c r="N61" s="326">
        <v>6.4</v>
      </c>
    </row>
    <row r="62" spans="1:14" x14ac:dyDescent="0.15">
      <c r="A62" s="250"/>
      <c r="B62" s="246"/>
      <c r="C62" s="246"/>
      <c r="D62" s="246"/>
      <c r="E62" s="246"/>
      <c r="F62" s="246"/>
      <c r="G62" s="327"/>
      <c r="H62" s="328" t="s">
        <v>514</v>
      </c>
      <c r="I62" s="329">
        <v>11744110</v>
      </c>
      <c r="J62" s="330">
        <v>24536</v>
      </c>
      <c r="K62" s="331">
        <v>12.3</v>
      </c>
      <c r="L62" s="332">
        <v>25219</v>
      </c>
      <c r="M62" s="333">
        <v>2.2999999999999998</v>
      </c>
      <c r="N62" s="334">
        <v>10</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42" t="s">
        <v>3</v>
      </c>
      <c r="D47" s="1142"/>
      <c r="E47" s="1143"/>
      <c r="F47" s="11">
        <v>8.27</v>
      </c>
      <c r="G47" s="12">
        <v>8.64</v>
      </c>
      <c r="H47" s="12">
        <v>9.16</v>
      </c>
      <c r="I47" s="12">
        <v>9.26</v>
      </c>
      <c r="J47" s="13">
        <v>9.19</v>
      </c>
    </row>
    <row r="48" spans="2:10" ht="57.75" customHeight="1" x14ac:dyDescent="0.15">
      <c r="B48" s="14"/>
      <c r="C48" s="1144" t="s">
        <v>4</v>
      </c>
      <c r="D48" s="1144"/>
      <c r="E48" s="1145"/>
      <c r="F48" s="15">
        <v>4.07</v>
      </c>
      <c r="G48" s="16">
        <v>3.64</v>
      </c>
      <c r="H48" s="16">
        <v>3.41</v>
      </c>
      <c r="I48" s="16">
        <v>4.24</v>
      </c>
      <c r="J48" s="17">
        <v>4.5999999999999996</v>
      </c>
    </row>
    <row r="49" spans="2:10" ht="57.75" customHeight="1" thickBot="1" x14ac:dyDescent="0.2">
      <c r="B49" s="18"/>
      <c r="C49" s="1146" t="s">
        <v>5</v>
      </c>
      <c r="D49" s="1146"/>
      <c r="E49" s="1147"/>
      <c r="F49" s="19">
        <v>0.97</v>
      </c>
      <c r="G49" s="20">
        <v>0.17</v>
      </c>
      <c r="H49" s="20">
        <v>0.31</v>
      </c>
      <c r="I49" s="20">
        <v>0.9</v>
      </c>
      <c r="J49" s="21">
        <v>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2018-03-07T02:40:04Z</cp:lastPrinted>
  <dcterms:modified xsi:type="dcterms:W3CDTF">2018-03-07T02:45:47Z</dcterms:modified>
</cp:coreProperties>
</file>